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 defaultThemeVersion="124226"/>
  <xr:revisionPtr revIDLastSave="0" documentId="8_{AA4F60FA-7D49-4FA5-968F-B38C433D3674}" xr6:coauthVersionLast="47" xr6:coauthVersionMax="47" xr10:uidLastSave="{00000000-0000-0000-0000-000000000000}"/>
  <bookViews>
    <workbookView xWindow="-120" yWindow="-120" windowWidth="20730" windowHeight="11160" tabRatio="832" xr2:uid="{00000000-000D-0000-FFFF-FFFF00000000}"/>
  </bookViews>
  <sheets>
    <sheet name="有形固定資産" sheetId="7" r:id="rId1"/>
    <sheet name="投資及び出資金" sheetId="8" r:id="rId2"/>
    <sheet name="基金" sheetId="9" r:id="rId3"/>
    <sheet name="貸付金" sheetId="26" r:id="rId4"/>
    <sheet name="未収金及び長期延滞債権" sheetId="27" r:id="rId5"/>
    <sheet name="地方債（借入先別）" sheetId="12" r:id="rId6"/>
    <sheet name="地方債（利率別など）" sheetId="13" r:id="rId7"/>
    <sheet name="引当金" sheetId="14" r:id="rId8"/>
    <sheet name="補助金" sheetId="15" r:id="rId9"/>
    <sheet name="財源明細" sheetId="16" r:id="rId10"/>
    <sheet name="財源情報明細" sheetId="17" r:id="rId11"/>
    <sheet name="資金明細" sheetId="18" r:id="rId12"/>
  </sheets>
  <definedNames>
    <definedName name="AS2DocOpenMode" hidden="1">"AS2DocumentEdit"</definedName>
    <definedName name="_xlnm.Print_Area" localSheetId="7">引当金!$A$1:$H$10</definedName>
    <definedName name="_xlnm.Print_Area" localSheetId="2">基金!$A$1:$I$8</definedName>
    <definedName name="_xlnm.Print_Area" localSheetId="10">財源情報明細!$A$1:$H$10</definedName>
    <definedName name="_xlnm.Print_Area" localSheetId="9">財源明細!$A$1:$G$19</definedName>
    <definedName name="_xlnm.Print_Area" localSheetId="11">資金明細!$A$1:$D$9</definedName>
    <definedName name="_xlnm.Print_Area" localSheetId="3">貸付金!$A$1:$H$18</definedName>
    <definedName name="_xlnm.Print_Area" localSheetId="5">'地方債（借入先別）'!$A$1:$M$19</definedName>
    <definedName name="_xlnm.Print_Area" localSheetId="6">'地方債（利率別など）'!$A$1:$L$18</definedName>
    <definedName name="_xlnm.Print_Area" localSheetId="1">投資及び出資金!$A$1:$M$26</definedName>
    <definedName name="_xlnm.Print_Area" localSheetId="8">補助金!$A$1:$G$11</definedName>
    <definedName name="_xlnm.Print_Area" localSheetId="4">未収金及び長期延滞債権!$A$1:$I$17</definedName>
    <definedName name="_xlnm.Print_Area" localSheetId="0">有形固定資産!$A$1:$N$49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2" l="1"/>
  <c r="H21" i="8"/>
  <c r="H19" i="8"/>
  <c r="H20" i="8"/>
  <c r="H22" i="8"/>
  <c r="H23" i="8"/>
  <c r="H24" i="8"/>
  <c r="H18" i="8"/>
  <c r="H10" i="8"/>
  <c r="H11" i="8"/>
  <c r="H12" i="8"/>
  <c r="H13" i="8"/>
  <c r="D14" i="8"/>
  <c r="E14" i="8"/>
  <c r="G14" i="8"/>
  <c r="D6" i="12" l="1"/>
  <c r="E6" i="12"/>
  <c r="J8" i="17" l="1"/>
  <c r="G5" i="17" s="1"/>
  <c r="K14" i="8" l="1"/>
  <c r="C14" i="8"/>
  <c r="G5" i="8" l="1"/>
  <c r="E5" i="8"/>
  <c r="H5" i="8" s="1"/>
  <c r="E6" i="15" l="1"/>
  <c r="G5" i="9"/>
  <c r="G6" i="9"/>
  <c r="F11" i="8" l="1"/>
  <c r="F12" i="8"/>
  <c r="F13" i="8"/>
  <c r="G7" i="14"/>
  <c r="I13" i="8" l="1"/>
  <c r="J13" i="8" s="1"/>
  <c r="I11" i="8"/>
  <c r="J11" i="8" s="1"/>
  <c r="I12" i="8"/>
  <c r="J12" i="8" s="1"/>
  <c r="C9" i="14"/>
  <c r="F9" i="14"/>
  <c r="E9" i="14"/>
  <c r="D9" i="14"/>
  <c r="G8" i="14"/>
  <c r="G5" i="14"/>
  <c r="D15" i="27"/>
  <c r="G15" i="27"/>
  <c r="H15" i="27"/>
  <c r="C15" i="27"/>
  <c r="C7" i="9"/>
  <c r="H7" i="9"/>
  <c r="F23" i="8"/>
  <c r="I23" i="8" s="1"/>
  <c r="J23" i="8" s="1"/>
  <c r="F22" i="8"/>
  <c r="I22" i="8" s="1"/>
  <c r="J22" i="8" s="1"/>
  <c r="F18" i="8"/>
  <c r="I18" i="8" s="1"/>
  <c r="J18" i="8" s="1"/>
  <c r="K18" i="8" s="1"/>
  <c r="F20" i="8"/>
  <c r="I20" i="8" s="1"/>
  <c r="J20" i="8" s="1"/>
  <c r="F10" i="8"/>
  <c r="F14" i="8" s="1"/>
  <c r="I10" i="8" l="1"/>
  <c r="J10" i="8" s="1"/>
  <c r="K20" i="8"/>
  <c r="G7" i="9"/>
  <c r="E9" i="15"/>
  <c r="J14" i="8" l="1"/>
  <c r="I14" i="8"/>
  <c r="E10" i="15"/>
  <c r="B11" i="13"/>
  <c r="B5" i="13"/>
  <c r="J5" i="13" s="1"/>
  <c r="G6" i="12" l="1"/>
  <c r="F6" i="12"/>
  <c r="H6" i="12"/>
  <c r="G13" i="12"/>
  <c r="F13" i="12"/>
  <c r="E13" i="12"/>
  <c r="L13" i="12"/>
  <c r="L6" i="12"/>
  <c r="D13" i="12"/>
  <c r="D18" i="12" s="1"/>
  <c r="C17" i="12"/>
  <c r="C15" i="12"/>
  <c r="C14" i="12"/>
  <c r="C12" i="12"/>
  <c r="C10" i="12"/>
  <c r="C9" i="12"/>
  <c r="C7" i="12"/>
  <c r="F18" i="12" l="1"/>
  <c r="E18" i="12"/>
  <c r="G18" i="12"/>
  <c r="L18" i="12"/>
  <c r="F16" i="16"/>
  <c r="F13" i="16"/>
  <c r="F10" i="16"/>
  <c r="C16" i="12"/>
  <c r="C13" i="12" s="1"/>
  <c r="C8" i="12"/>
  <c r="C6" i="12" s="1"/>
  <c r="F17" i="16" l="1"/>
  <c r="C18" i="12"/>
  <c r="F18" i="16"/>
  <c r="L46" i="7" l="1"/>
  <c r="L45" i="7"/>
  <c r="L43" i="7"/>
  <c r="L41" i="7"/>
  <c r="L39" i="7"/>
  <c r="L34" i="7"/>
  <c r="L33" i="7"/>
  <c r="L31" i="7"/>
  <c r="G40" i="7"/>
  <c r="H40" i="7"/>
  <c r="I40" i="7"/>
  <c r="J40" i="7"/>
  <c r="K40" i="7"/>
  <c r="F40" i="7"/>
  <c r="E40" i="7"/>
  <c r="K30" i="7"/>
  <c r="K47" i="7" s="1"/>
  <c r="J30" i="7"/>
  <c r="I30" i="7"/>
  <c r="H30" i="7"/>
  <c r="G30" i="7"/>
  <c r="G47" i="7" s="1"/>
  <c r="F30" i="7"/>
  <c r="E30" i="7"/>
  <c r="J17" i="7"/>
  <c r="I17" i="7"/>
  <c r="G17" i="7"/>
  <c r="F17" i="7"/>
  <c r="J7" i="7"/>
  <c r="I7" i="7"/>
  <c r="G7" i="7"/>
  <c r="F7" i="7"/>
  <c r="E17" i="7"/>
  <c r="E7" i="7"/>
  <c r="J24" i="7" l="1"/>
  <c r="I24" i="7"/>
  <c r="G24" i="7"/>
  <c r="F24" i="7"/>
  <c r="H47" i="7"/>
  <c r="F47" i="7"/>
  <c r="I47" i="7"/>
  <c r="E47" i="7"/>
  <c r="E24" i="7"/>
  <c r="J47" i="7"/>
  <c r="C9" i="17"/>
  <c r="G16" i="26"/>
  <c r="K13" i="12" l="1"/>
  <c r="J13" i="12"/>
  <c r="I13" i="12"/>
  <c r="H13" i="12"/>
  <c r="H18" i="12" s="1"/>
  <c r="K6" i="12"/>
  <c r="J6" i="12"/>
  <c r="I6" i="12"/>
  <c r="K18" i="12" l="1"/>
  <c r="I18" i="12"/>
  <c r="J18" i="12"/>
  <c r="L32" i="7" l="1"/>
  <c r="L35" i="7"/>
  <c r="L36" i="7"/>
  <c r="L37" i="7"/>
  <c r="L38" i="7"/>
  <c r="L42" i="7"/>
  <c r="L44" i="7"/>
  <c r="H23" i="7"/>
  <c r="K23" i="7" s="1"/>
  <c r="H22" i="7"/>
  <c r="K22" i="7" s="1"/>
  <c r="H21" i="7"/>
  <c r="K21" i="7" s="1"/>
  <c r="H20" i="7"/>
  <c r="K20" i="7" s="1"/>
  <c r="H19" i="7"/>
  <c r="K19" i="7" s="1"/>
  <c r="H18" i="7"/>
  <c r="H9" i="7"/>
  <c r="K9" i="7" s="1"/>
  <c r="H10" i="7"/>
  <c r="K10" i="7" s="1"/>
  <c r="H11" i="7"/>
  <c r="K11" i="7" s="1"/>
  <c r="H12" i="7"/>
  <c r="H13" i="7"/>
  <c r="K13" i="7" s="1"/>
  <c r="H14" i="7"/>
  <c r="K14" i="7" s="1"/>
  <c r="H15" i="7"/>
  <c r="K15" i="7" s="1"/>
  <c r="H16" i="7"/>
  <c r="K16" i="7" s="1"/>
  <c r="H8" i="7"/>
  <c r="L40" i="7" l="1"/>
  <c r="K8" i="7"/>
  <c r="H7" i="7"/>
  <c r="K18" i="7"/>
  <c r="K17" i="7" s="1"/>
  <c r="H17" i="7"/>
  <c r="L30" i="7"/>
  <c r="L47" i="7" s="1"/>
  <c r="K12" i="7"/>
  <c r="H24" i="7" l="1"/>
  <c r="K7" i="7"/>
  <c r="K24" i="7" s="1"/>
  <c r="C8" i="18"/>
  <c r="D9" i="17"/>
  <c r="F8" i="17"/>
  <c r="F7" i="17"/>
  <c r="E9" i="17"/>
  <c r="G6" i="14"/>
  <c r="G9" i="14" s="1"/>
  <c r="F6" i="17" l="1"/>
  <c r="F5" i="17" l="1"/>
  <c r="G9" i="17"/>
  <c r="F9" i="17" s="1"/>
  <c r="C25" i="8"/>
  <c r="E17" i="26" l="1"/>
  <c r="L25" i="8" l="1"/>
  <c r="I6" i="8" l="1"/>
  <c r="H6" i="8"/>
  <c r="G6" i="8"/>
  <c r="F6" i="8"/>
  <c r="E6" i="8"/>
  <c r="D6" i="8"/>
  <c r="C6" i="8"/>
  <c r="G9" i="27" l="1"/>
  <c r="G16" i="27" s="1"/>
  <c r="C9" i="27"/>
  <c r="C16" i="27" s="1"/>
  <c r="K23" i="8" l="1"/>
  <c r="F24" i="8"/>
  <c r="I24" i="8" s="1"/>
  <c r="J24" i="8" s="1"/>
  <c r="F21" i="8"/>
  <c r="I21" i="8" s="1"/>
  <c r="J21" i="8" s="1"/>
  <c r="F19" i="8"/>
  <c r="I19" i="8" s="1"/>
  <c r="J19" i="8" s="1"/>
  <c r="J25" i="8" l="1"/>
  <c r="K21" i="8"/>
  <c r="K22" i="8"/>
  <c r="K19" i="8"/>
  <c r="K24" i="8"/>
  <c r="K25" i="8" l="1"/>
  <c r="F7" i="9"/>
  <c r="E7" i="9"/>
  <c r="D7" i="9"/>
  <c r="D9" i="27" l="1"/>
  <c r="H9" i="27"/>
  <c r="C17" i="26"/>
  <c r="D17" i="26"/>
  <c r="F17" i="26"/>
  <c r="G17" i="26"/>
  <c r="H16" i="27" l="1"/>
  <c r="D16" i="2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J5" authorId="0" shapeId="0" xr:uid="{00000000-0006-0000-0700-000001000000}">
      <text>
        <r>
          <rPr>
            <sz val="9"/>
            <color indexed="81"/>
            <rFont val="MS P ゴシック"/>
            <family val="3"/>
            <charset val="128"/>
          </rPr>
          <t>次年度支払利息／当年度末地方債残高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G4" authorId="0" shapeId="0" xr:uid="{00000000-0006-0000-0A00-000001000000}">
      <text>
        <r>
          <rPr>
            <sz val="9"/>
            <color indexed="81"/>
            <rFont val="MS P ゴシック"/>
            <family val="3"/>
            <charset val="128"/>
          </rPr>
          <t>減価償却費等</t>
        </r>
      </text>
    </comment>
  </commentList>
</comments>
</file>

<file path=xl/sharedStrings.xml><?xml version="1.0" encoding="utf-8"?>
<sst xmlns="http://schemas.openxmlformats.org/spreadsheetml/2006/main" count="295" uniqueCount="202">
  <si>
    <t>金額</t>
    <rPh sb="0" eb="2">
      <t>キンガク</t>
    </rPh>
    <phoneticPr fontId="3"/>
  </si>
  <si>
    <t>土地</t>
    <rPh sb="0" eb="2">
      <t>トチ</t>
    </rPh>
    <phoneticPr fontId="3"/>
  </si>
  <si>
    <t>その他</t>
    <rPh sb="2" eb="3">
      <t>ホカ</t>
    </rPh>
    <phoneticPr fontId="3"/>
  </si>
  <si>
    <t>有価証券</t>
    <rPh sb="0" eb="2">
      <t>ユウカ</t>
    </rPh>
    <rPh sb="2" eb="4">
      <t>ショウケン</t>
    </rPh>
    <phoneticPr fontId="3"/>
  </si>
  <si>
    <t>長期貸付金</t>
    <rPh sb="0" eb="2">
      <t>チョウキ</t>
    </rPh>
    <rPh sb="2" eb="5">
      <t>カシツケキン</t>
    </rPh>
    <phoneticPr fontId="3"/>
  </si>
  <si>
    <t>現金預金</t>
    <rPh sb="0" eb="2">
      <t>ゲンキン</t>
    </rPh>
    <rPh sb="2" eb="4">
      <t>ヨキン</t>
    </rPh>
    <phoneticPr fontId="3"/>
  </si>
  <si>
    <t>短期貸付金</t>
    <rPh sb="0" eb="2">
      <t>タンキ</t>
    </rPh>
    <rPh sb="2" eb="5">
      <t>カシツケキン</t>
    </rPh>
    <phoneticPr fontId="3"/>
  </si>
  <si>
    <t>合計</t>
    <rPh sb="0" eb="2">
      <t>ゴウケイ</t>
    </rPh>
    <phoneticPr fontId="3"/>
  </si>
  <si>
    <t>税収等</t>
    <rPh sb="0" eb="2">
      <t>ゼイシュウ</t>
    </rPh>
    <rPh sb="2" eb="3">
      <t>ナド</t>
    </rPh>
    <phoneticPr fontId="3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</si>
  <si>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3"/>
  </si>
  <si>
    <t>【様式第５号】</t>
    <rPh sb="1" eb="3">
      <t>ヨウシキ</t>
    </rPh>
    <rPh sb="3" eb="4">
      <t>ダイ</t>
    </rPh>
    <rPh sb="5" eb="6">
      <t>ゴウ</t>
    </rPh>
    <phoneticPr fontId="12"/>
  </si>
  <si>
    <t>附属明細書</t>
    <rPh sb="0" eb="2">
      <t>フゾク</t>
    </rPh>
    <rPh sb="2" eb="5">
      <t>メイサイショ</t>
    </rPh>
    <phoneticPr fontId="12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</si>
  <si>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12"/>
  </si>
  <si>
    <t>（１）資産項目の明細</t>
    <rPh sb="3" eb="5">
      <t>シサン</t>
    </rPh>
    <rPh sb="5" eb="7">
      <t>コウモク</t>
    </rPh>
    <rPh sb="8" eb="10">
      <t>メイサイ</t>
    </rPh>
    <phoneticPr fontId="12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</si>
  <si>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12"/>
  </si>
  <si>
    <t>区分</t>
    <rPh sb="0" eb="2">
      <t>クブン</t>
    </rPh>
    <phoneticPr fontId="12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</si>
  <si>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3"/>
  </si>
  <si>
    <t xml:space="preserve">
本年度増加額
（B）</t>
    <rPh sb="1" eb="4">
      <t>ホンネンド</t>
    </rPh>
    <rPh sb="4" eb="7">
      <t>ゾウカガク</t>
    </rPh>
    <phoneticPr fontId="3"/>
  </si>
  <si>
    <t xml:space="preserve">
本年度減少額
（C）</t>
    <rPh sb="1" eb="4">
      <t>ホンネンド</t>
    </rPh>
    <rPh sb="4" eb="7">
      <t>ゲンショウガク</t>
    </rPh>
    <phoneticPr fontId="3"/>
  </si>
  <si>
    <t xml:space="preserve"> 事業用資産</t>
    <rPh sb="1" eb="4">
      <t>ジギョウヨウ</t>
    </rPh>
    <rPh sb="4" eb="6">
      <t>シサン</t>
    </rPh>
    <phoneticPr fontId="12"/>
  </si>
  <si>
    <t>　  土地</t>
    <rPh sb="3" eb="5">
      <t>トチ</t>
    </rPh>
    <phoneticPr fontId="3"/>
  </si>
  <si>
    <t>　　立木竹</t>
    <rPh sb="2" eb="4">
      <t>タチキ</t>
    </rPh>
    <rPh sb="4" eb="5">
      <t>タケ</t>
    </rPh>
    <phoneticPr fontId="12"/>
  </si>
  <si>
    <t>　　建物</t>
    <rPh sb="2" eb="4">
      <t>タテモノ</t>
    </rPh>
    <phoneticPr fontId="3"/>
  </si>
  <si>
    <t>　　工作物</t>
    <rPh sb="2" eb="5">
      <t>コウサクブツ</t>
    </rPh>
    <phoneticPr fontId="3"/>
  </si>
  <si>
    <t>　　船舶</t>
    <rPh sb="2" eb="4">
      <t>センパク</t>
    </rPh>
    <phoneticPr fontId="12"/>
  </si>
  <si>
    <t>　　浮標等</t>
    <rPh sb="2" eb="4">
      <t>フヒョウ</t>
    </rPh>
    <rPh sb="4" eb="5">
      <t>ナド</t>
    </rPh>
    <phoneticPr fontId="12"/>
  </si>
  <si>
    <t>　　航空機</t>
    <rPh sb="2" eb="5">
      <t>コウクウキ</t>
    </rPh>
    <phoneticPr fontId="12"/>
  </si>
  <si>
    <t>　　その他</t>
    <rPh sb="4" eb="5">
      <t>タ</t>
    </rPh>
    <phoneticPr fontId="3"/>
  </si>
  <si>
    <t>　　建設仮勘定</t>
    <rPh sb="2" eb="4">
      <t>ケンセツ</t>
    </rPh>
    <rPh sb="4" eb="7">
      <t>カリカンジョウ</t>
    </rPh>
    <phoneticPr fontId="12"/>
  </si>
  <si>
    <t xml:space="preserve"> インフラ資産</t>
    <rPh sb="5" eb="7">
      <t>シサン</t>
    </rPh>
    <phoneticPr fontId="12"/>
  </si>
  <si>
    <t>　　土地</t>
    <rPh sb="2" eb="4">
      <t>トチ</t>
    </rPh>
    <phoneticPr fontId="3"/>
  </si>
  <si>
    <t>　　建物</t>
    <rPh sb="2" eb="4">
      <t>タテモノ</t>
    </rPh>
    <phoneticPr fontId="12"/>
  </si>
  <si>
    <t xml:space="preserve"> 物品</t>
    <rPh sb="1" eb="3">
      <t>ブッピン</t>
    </rPh>
    <phoneticPr fontId="3"/>
  </si>
  <si>
    <t>生活インフラ・
国土保全</t>
    <rPh sb="0" eb="2">
      <t>セイカツ</t>
    </rPh>
    <rPh sb="8" eb="10">
      <t>コクド</t>
    </rPh>
    <rPh sb="10" eb="12">
      <t>ホゼン</t>
    </rPh>
    <phoneticPr fontId="3"/>
  </si>
  <si>
    <t>教育</t>
    <rPh sb="0" eb="2">
      <t>キョウイク</t>
    </rPh>
    <phoneticPr fontId="12"/>
  </si>
  <si>
    <t>福祉</t>
    <rPh sb="0" eb="2">
      <t>フクシ</t>
    </rPh>
    <phoneticPr fontId="12"/>
  </si>
  <si>
    <t>環境衛生</t>
    <rPh sb="0" eb="2">
      <t>カンキョウ</t>
    </rPh>
    <rPh sb="2" eb="4">
      <t>エイセイ</t>
    </rPh>
    <phoneticPr fontId="12"/>
  </si>
  <si>
    <t>産業振興</t>
    <rPh sb="0" eb="2">
      <t>サンギョウ</t>
    </rPh>
    <rPh sb="2" eb="4">
      <t>シンコウ</t>
    </rPh>
    <phoneticPr fontId="12"/>
  </si>
  <si>
    <t>消防</t>
    <rPh sb="0" eb="2">
      <t>ショウボウ</t>
    </rPh>
    <phoneticPr fontId="12"/>
  </si>
  <si>
    <t>総務</t>
    <rPh sb="0" eb="2">
      <t>ソウム</t>
    </rPh>
    <phoneticPr fontId="12"/>
  </si>
  <si>
    <t>合計</t>
    <rPh sb="0" eb="2">
      <t>ゴウケイ</t>
    </rPh>
    <phoneticPr fontId="12"/>
  </si>
  <si>
    <t>③投資及び出資金の明細</t>
    <phoneticPr fontId="12"/>
  </si>
  <si>
    <t>市場価格のあるもの</t>
    <rPh sb="0" eb="2">
      <t>シジョウ</t>
    </rPh>
    <rPh sb="2" eb="4">
      <t>カカク</t>
    </rPh>
    <phoneticPr fontId="12"/>
  </si>
  <si>
    <t>銘柄名</t>
    <rPh sb="0" eb="2">
      <t>メイガラ</t>
    </rPh>
    <rPh sb="2" eb="3">
      <t>メイ</t>
    </rPh>
    <phoneticPr fontId="3"/>
  </si>
  <si>
    <t xml:space="preserve">
株数・口数など
（A）</t>
    <rPh sb="1" eb="3">
      <t>カブスウ</t>
    </rPh>
    <rPh sb="4" eb="5">
      <t>クチ</t>
    </rPh>
    <rPh sb="5" eb="6">
      <t>スウ</t>
    </rPh>
    <phoneticPr fontId="3"/>
  </si>
  <si>
    <t xml:space="preserve">
時価単価
（B）</t>
    <rPh sb="1" eb="3">
      <t>ジカ</t>
    </rPh>
    <rPh sb="3" eb="5">
      <t>タンカ</t>
    </rPh>
    <phoneticPr fontId="3"/>
  </si>
  <si>
    <t>（参考）財産に関する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12"/>
  </si>
  <si>
    <t>相手先名</t>
    <rPh sb="0" eb="3">
      <t>アイテサキ</t>
    </rPh>
    <rPh sb="3" eb="4">
      <t>メイ</t>
    </rPh>
    <phoneticPr fontId="3"/>
  </si>
  <si>
    <t>貸借対照表計上額
（Ａ）－（Ｈ）
（Ｉ）</t>
    <rPh sb="0" eb="2">
      <t>タイシャク</t>
    </rPh>
    <rPh sb="2" eb="5">
      <t>タイショウヒョウ</t>
    </rPh>
    <rPh sb="5" eb="8">
      <t>ケイジョウガク</t>
    </rPh>
    <phoneticPr fontId="12"/>
  </si>
  <si>
    <t>種類</t>
    <rPh sb="0" eb="2">
      <t>シュルイ</t>
    </rPh>
    <phoneticPr fontId="3"/>
  </si>
  <si>
    <t>(参考)財産に関する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3"/>
  </si>
  <si>
    <t>④基金の明細</t>
    <phoneticPr fontId="12"/>
  </si>
  <si>
    <t>相手先名または種別</t>
    <rPh sb="0" eb="3">
      <t>アイテサキ</t>
    </rPh>
    <rPh sb="3" eb="4">
      <t>メイ</t>
    </rPh>
    <rPh sb="7" eb="9">
      <t>シュベツ</t>
    </rPh>
    <phoneticPr fontId="3"/>
  </si>
  <si>
    <t>（参考）
貸付金計</t>
    <rPh sb="1" eb="3">
      <t>サンコウ</t>
    </rPh>
    <rPh sb="5" eb="8">
      <t>カシツケキン</t>
    </rPh>
    <rPh sb="8" eb="9">
      <t>ケイ</t>
    </rPh>
    <phoneticPr fontId="3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</si>
  <si>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12"/>
  </si>
  <si>
    <t>徴収不能引当金
計上額</t>
    <rPh sb="0" eb="2">
      <t>チョウシュウ</t>
    </rPh>
    <rPh sb="2" eb="4">
      <t>フノウ</t>
    </rPh>
    <rPh sb="4" eb="7">
      <t>ヒキアテキン</t>
    </rPh>
    <rPh sb="8" eb="11">
      <t>ケイジョウガク</t>
    </rPh>
    <phoneticPr fontId="12"/>
  </si>
  <si>
    <t>地方公営事業</t>
    <rPh sb="0" eb="2">
      <t>チホウ</t>
    </rPh>
    <rPh sb="2" eb="4">
      <t>コウエイ</t>
    </rPh>
    <rPh sb="4" eb="6">
      <t>ジギョウ</t>
    </rPh>
    <phoneticPr fontId="12"/>
  </si>
  <si>
    <t>一部事務組合・広域連合</t>
    <rPh sb="0" eb="2">
      <t>イチブ</t>
    </rPh>
    <rPh sb="2" eb="4">
      <t>ジム</t>
    </rPh>
    <rPh sb="4" eb="6">
      <t>クミアイ</t>
    </rPh>
    <rPh sb="7" eb="9">
      <t>コウイキ</t>
    </rPh>
    <rPh sb="9" eb="11">
      <t>レンゴウ</t>
    </rPh>
    <phoneticPr fontId="3"/>
  </si>
  <si>
    <t>地方独立行政法人</t>
    <rPh sb="0" eb="2">
      <t>チホウ</t>
    </rPh>
    <rPh sb="2" eb="4">
      <t>ドクリツ</t>
    </rPh>
    <rPh sb="4" eb="6">
      <t>ギョウセイ</t>
    </rPh>
    <rPh sb="6" eb="8">
      <t>ホウジン</t>
    </rPh>
    <phoneticPr fontId="12"/>
  </si>
  <si>
    <t>地方三公社</t>
    <rPh sb="0" eb="2">
      <t>チホウ</t>
    </rPh>
    <rPh sb="2" eb="5">
      <t>サンコウシャ</t>
    </rPh>
    <phoneticPr fontId="12"/>
  </si>
  <si>
    <t>第三セクター等</t>
    <rPh sb="0" eb="1">
      <t>ダイ</t>
    </rPh>
    <rPh sb="1" eb="2">
      <t>サン</t>
    </rPh>
    <rPh sb="6" eb="7">
      <t>ナド</t>
    </rPh>
    <phoneticPr fontId="12"/>
  </si>
  <si>
    <t>その他の貸付金</t>
    <rPh sb="2" eb="3">
      <t>タ</t>
    </rPh>
    <rPh sb="4" eb="7">
      <t>カシツケキン</t>
    </rPh>
    <phoneticPr fontId="12"/>
  </si>
  <si>
    <t>⑥長期延滞債権の明細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12"/>
  </si>
  <si>
    <t>⑦未収金の明細</t>
    <rPh sb="1" eb="4">
      <t>ミシュウキン</t>
    </rPh>
    <rPh sb="5" eb="7">
      <t>メイサイ</t>
    </rPh>
    <phoneticPr fontId="12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</si>
  <si>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3"/>
  </si>
  <si>
    <t>徴収不能引当金計上額</t>
    <rPh sb="0" eb="2">
      <t>チョウシュウ</t>
    </rPh>
    <rPh sb="2" eb="4">
      <t>フノウ</t>
    </rPh>
    <rPh sb="4" eb="7">
      <t>ヒキアテキン</t>
    </rPh>
    <rPh sb="7" eb="10">
      <t>ケイジョウガク</t>
    </rPh>
    <phoneticPr fontId="3"/>
  </si>
  <si>
    <t>【貸付金】</t>
    <rPh sb="1" eb="4">
      <t>カシツケキン</t>
    </rPh>
    <phoneticPr fontId="3"/>
  </si>
  <si>
    <t>第三セクター等</t>
    <rPh sb="0" eb="1">
      <t>ダイ</t>
    </rPh>
    <rPh sb="1" eb="2">
      <t>サン</t>
    </rPh>
    <rPh sb="6" eb="7">
      <t>ナド</t>
    </rPh>
    <phoneticPr fontId="3"/>
  </si>
  <si>
    <t>小計</t>
    <rPh sb="0" eb="2">
      <t>ショウケイ</t>
    </rPh>
    <phoneticPr fontId="12"/>
  </si>
  <si>
    <t>【未収金】</t>
    <rPh sb="1" eb="4">
      <t>ミシュウキン</t>
    </rPh>
    <phoneticPr fontId="3"/>
  </si>
  <si>
    <t>税等未収金</t>
    <rPh sb="0" eb="1">
      <t>ゼイ</t>
    </rPh>
    <rPh sb="1" eb="2">
      <t>ナド</t>
    </rPh>
    <rPh sb="2" eb="5">
      <t>ミシュウキン</t>
    </rPh>
    <phoneticPr fontId="12"/>
  </si>
  <si>
    <t>その他の未収金</t>
    <rPh sb="2" eb="3">
      <t>タ</t>
    </rPh>
    <rPh sb="4" eb="7">
      <t>ミシュウキン</t>
    </rPh>
    <phoneticPr fontId="12"/>
  </si>
  <si>
    <t>（２）負債項目の明細</t>
    <rPh sb="3" eb="5">
      <t>フサイ</t>
    </rPh>
    <rPh sb="5" eb="7">
      <t>コウモク</t>
    </rPh>
    <rPh sb="8" eb="10">
      <t>メイサイ</t>
    </rPh>
    <phoneticPr fontId="12"/>
  </si>
  <si>
    <t>①地方債（借入先別）の明細</t>
    <rPh sb="1" eb="4">
      <t>チホウサイ</t>
    </rPh>
    <rPh sb="5" eb="8">
      <t>カリイレサキ</t>
    </rPh>
    <rPh sb="8" eb="9">
      <t>ベツ</t>
    </rPh>
    <rPh sb="11" eb="13">
      <t>メイサイ</t>
    </rPh>
    <phoneticPr fontId="12"/>
  </si>
  <si>
    <t>地方債残高</t>
    <rPh sb="0" eb="3">
      <t>チホウサイ</t>
    </rPh>
    <rPh sb="3" eb="5">
      <t>ザンダカ</t>
    </rPh>
    <phoneticPr fontId="24"/>
  </si>
  <si>
    <t>政府資金</t>
    <rPh sb="0" eb="2">
      <t>セイフ</t>
    </rPh>
    <rPh sb="2" eb="4">
      <t>シキン</t>
    </rPh>
    <phoneticPr fontId="24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</si>
  <si>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24"/>
  </si>
  <si>
    <t>市中銀行</t>
    <rPh sb="0" eb="2">
      <t>シチュウ</t>
    </rPh>
    <rPh sb="2" eb="4">
      <t>ギンコウ</t>
    </rPh>
    <phoneticPr fontId="24"/>
  </si>
  <si>
    <t>その他の
金融機関</t>
    <rPh sb="2" eb="3">
      <t>タ</t>
    </rPh>
    <rPh sb="5" eb="7">
      <t>キンユウ</t>
    </rPh>
    <rPh sb="7" eb="9">
      <t>キカン</t>
    </rPh>
    <phoneticPr fontId="24"/>
  </si>
  <si>
    <t>市場公募債</t>
    <rPh sb="0" eb="2">
      <t>シジョウ</t>
    </rPh>
    <rPh sb="2" eb="5">
      <t>コウボサイ</t>
    </rPh>
    <phoneticPr fontId="24"/>
  </si>
  <si>
    <t>その他</t>
    <rPh sb="2" eb="3">
      <t>タ</t>
    </rPh>
    <phoneticPr fontId="24"/>
  </si>
  <si>
    <t>うち1年内償還予定</t>
    <rPh sb="3" eb="5">
      <t>ネンナイ</t>
    </rPh>
    <rPh sb="5" eb="7">
      <t>ショウカン</t>
    </rPh>
    <rPh sb="7" eb="9">
      <t>ヨテイ</t>
    </rPh>
    <phoneticPr fontId="3"/>
  </si>
  <si>
    <t>うち共同発行債</t>
    <rPh sb="2" eb="4">
      <t>キョウドウ</t>
    </rPh>
    <rPh sb="4" eb="6">
      <t>ハッコウ</t>
    </rPh>
    <rPh sb="6" eb="7">
      <t>サイ</t>
    </rPh>
    <phoneticPr fontId="3"/>
  </si>
  <si>
    <t>うち住民公募債</t>
    <rPh sb="2" eb="4">
      <t>ジュウミン</t>
    </rPh>
    <rPh sb="4" eb="7">
      <t>コウボサイ</t>
    </rPh>
    <phoneticPr fontId="3"/>
  </si>
  <si>
    <t>【通常分】</t>
    <rPh sb="1" eb="3">
      <t>ツウジョウ</t>
    </rPh>
    <rPh sb="3" eb="4">
      <t>ブン</t>
    </rPh>
    <phoneticPr fontId="12"/>
  </si>
  <si>
    <t>　　一般公共事業</t>
    <rPh sb="2" eb="4">
      <t>イッパン</t>
    </rPh>
    <rPh sb="4" eb="6">
      <t>コウキョウ</t>
    </rPh>
    <rPh sb="6" eb="8">
      <t>ジギョウ</t>
    </rPh>
    <phoneticPr fontId="12"/>
  </si>
  <si>
    <t>　　公営住宅建設</t>
    <rPh sb="2" eb="4">
      <t>コウエイ</t>
    </rPh>
    <rPh sb="4" eb="6">
      <t>ジュウタク</t>
    </rPh>
    <rPh sb="6" eb="8">
      <t>ケンセツ</t>
    </rPh>
    <phoneticPr fontId="12"/>
  </si>
  <si>
    <t>　　災害復旧</t>
    <rPh sb="2" eb="4">
      <t>サイガイ</t>
    </rPh>
    <rPh sb="4" eb="6">
      <t>フッキュウ</t>
    </rPh>
    <phoneticPr fontId="12"/>
  </si>
  <si>
    <t>　　教育・福祉施設</t>
    <rPh sb="2" eb="4">
      <t>キョウイク</t>
    </rPh>
    <rPh sb="5" eb="7">
      <t>フクシ</t>
    </rPh>
    <rPh sb="7" eb="9">
      <t>シセツ</t>
    </rPh>
    <phoneticPr fontId="12"/>
  </si>
  <si>
    <t>　　一般単独事業</t>
    <rPh sb="2" eb="4">
      <t>イッパン</t>
    </rPh>
    <rPh sb="4" eb="6">
      <t>タンドク</t>
    </rPh>
    <rPh sb="6" eb="8">
      <t>ジギョウ</t>
    </rPh>
    <phoneticPr fontId="12"/>
  </si>
  <si>
    <t>　　その他</t>
    <rPh sb="4" eb="5">
      <t>ホカ</t>
    </rPh>
    <phoneticPr fontId="12"/>
  </si>
  <si>
    <t>【特別分】</t>
    <rPh sb="1" eb="3">
      <t>トクベツ</t>
    </rPh>
    <rPh sb="3" eb="4">
      <t>ブン</t>
    </rPh>
    <phoneticPr fontId="12"/>
  </si>
  <si>
    <t>　　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25"/>
  </si>
  <si>
    <t>　　減税補てん債</t>
    <rPh sb="2" eb="4">
      <t>ゲンゼイ</t>
    </rPh>
    <rPh sb="4" eb="5">
      <t>ホ</t>
    </rPh>
    <rPh sb="7" eb="8">
      <t>サイ</t>
    </rPh>
    <phoneticPr fontId="25"/>
  </si>
  <si>
    <t>　　退職手当債</t>
    <rPh sb="2" eb="4">
      <t>タイショク</t>
    </rPh>
    <rPh sb="4" eb="6">
      <t>テアテ</t>
    </rPh>
    <rPh sb="6" eb="7">
      <t>サイ</t>
    </rPh>
    <phoneticPr fontId="25"/>
  </si>
  <si>
    <t>　　その他</t>
    <rPh sb="4" eb="5">
      <t>タ</t>
    </rPh>
    <phoneticPr fontId="25"/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</si>
  <si>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3"/>
  </si>
  <si>
    <t>1.5％以下</t>
    <rPh sb="4" eb="6">
      <t>イカ</t>
    </rPh>
    <phoneticPr fontId="24"/>
  </si>
  <si>
    <t>1.5％超
2.0％以下</t>
    <rPh sb="4" eb="5">
      <t>チョウ</t>
    </rPh>
    <rPh sb="10" eb="12">
      <t>イカ</t>
    </rPh>
    <phoneticPr fontId="24"/>
  </si>
  <si>
    <t>2.0％超
2.5％以下</t>
    <rPh sb="4" eb="5">
      <t>チョウ</t>
    </rPh>
    <rPh sb="10" eb="12">
      <t>イカ</t>
    </rPh>
    <phoneticPr fontId="24"/>
  </si>
  <si>
    <t>2.5％超
3.0％以下</t>
    <rPh sb="4" eb="5">
      <t>チョウ</t>
    </rPh>
    <rPh sb="10" eb="12">
      <t>イカ</t>
    </rPh>
    <phoneticPr fontId="24"/>
  </si>
  <si>
    <t>3.0％超
3.5％以下</t>
    <rPh sb="4" eb="5">
      <t>チョウ</t>
    </rPh>
    <rPh sb="10" eb="12">
      <t>イカ</t>
    </rPh>
    <phoneticPr fontId="24"/>
  </si>
  <si>
    <t>3.5％超
4.0％以下</t>
    <rPh sb="4" eb="5">
      <t>チョウ</t>
    </rPh>
    <rPh sb="10" eb="12">
      <t>イカ</t>
    </rPh>
    <phoneticPr fontId="24"/>
  </si>
  <si>
    <t>4.0％超</t>
    <rPh sb="4" eb="5">
      <t>チョウ</t>
    </rPh>
    <phoneticPr fontId="24"/>
  </si>
  <si>
    <t>（参考）
加重平均
利率</t>
    <rPh sb="1" eb="3">
      <t>サンコウ</t>
    </rPh>
    <rPh sb="5" eb="7">
      <t>カジュウ</t>
    </rPh>
    <rPh sb="7" eb="9">
      <t>ヘイキン</t>
    </rPh>
    <rPh sb="10" eb="12">
      <t>リリツ</t>
    </rPh>
    <phoneticPr fontId="24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</si>
  <si>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3"/>
  </si>
  <si>
    <t>１年以内</t>
    <rPh sb="1" eb="2">
      <t>ネン</t>
    </rPh>
    <rPh sb="2" eb="4">
      <t>イナイ</t>
    </rPh>
    <phoneticPr fontId="3"/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</si>
  <si>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</si>
  <si>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</si>
  <si>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</si>
  <si>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</si>
  <si>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3"/>
  </si>
  <si>
    <t>10年超
15年以内</t>
    <rPh sb="2" eb="3">
      <t>ネン</t>
    </rPh>
    <rPh sb="3" eb="4">
      <t>チョウ</t>
    </rPh>
    <rPh sb="7" eb="8">
      <t>ネン</t>
    </rPh>
    <rPh sb="8" eb="10">
      <t>イナイ</t>
    </rPh>
    <phoneticPr fontId="3"/>
  </si>
  <si>
    <t>15年超
20年以内</t>
    <rPh sb="2" eb="3">
      <t>ネン</t>
    </rPh>
    <rPh sb="3" eb="4">
      <t>チョウ</t>
    </rPh>
    <rPh sb="7" eb="8">
      <t>ネン</t>
    </rPh>
    <rPh sb="8" eb="10">
      <t>イナイ</t>
    </rPh>
    <phoneticPr fontId="3"/>
  </si>
  <si>
    <t>20年超</t>
    <rPh sb="2" eb="3">
      <t>ネン</t>
    </rPh>
    <rPh sb="3" eb="4">
      <t>チョウ</t>
    </rPh>
    <phoneticPr fontId="3"/>
  </si>
  <si>
    <t>④特定の契約条項が付された地方債の概要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7" eb="19">
      <t>ガイヨウ</t>
    </rPh>
    <phoneticPr fontId="3"/>
  </si>
  <si>
    <t>特定の契約条項が
付された地方債残高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6" eb="18">
      <t>ザンダカ</t>
    </rPh>
    <phoneticPr fontId="24"/>
  </si>
  <si>
    <t>契約条項の概要</t>
    <rPh sb="0" eb="2">
      <t>ケイヤク</t>
    </rPh>
    <rPh sb="2" eb="4">
      <t>ジョウコウ</t>
    </rPh>
    <rPh sb="5" eb="7">
      <t>ガイヨウ</t>
    </rPh>
    <phoneticPr fontId="24"/>
  </si>
  <si>
    <t>⑤引当金の明細</t>
    <rPh sb="1" eb="4">
      <t>ヒキアテキン</t>
    </rPh>
    <rPh sb="5" eb="7">
      <t>メイサイ</t>
    </rPh>
    <phoneticPr fontId="12"/>
  </si>
  <si>
    <t>区分</t>
    <rPh sb="0" eb="2">
      <t>クブン</t>
    </rPh>
    <phoneticPr fontId="3"/>
  </si>
  <si>
    <t>前年度末残高</t>
    <rPh sb="0" eb="3">
      <t>ゼンネンド</t>
    </rPh>
    <rPh sb="3" eb="4">
      <t>マツ</t>
    </rPh>
    <rPh sb="4" eb="6">
      <t>ザンダカ</t>
    </rPh>
    <phoneticPr fontId="3"/>
  </si>
  <si>
    <t>本年度増加額</t>
    <rPh sb="0" eb="3">
      <t>ホンネンド</t>
    </rPh>
    <rPh sb="3" eb="5">
      <t>ゾウカ</t>
    </rPh>
    <rPh sb="5" eb="6">
      <t>ガク</t>
    </rPh>
    <phoneticPr fontId="3"/>
  </si>
  <si>
    <t>本年度減少額</t>
    <rPh sb="0" eb="3">
      <t>ホンネンド</t>
    </rPh>
    <rPh sb="3" eb="6">
      <t>ゲンショウガク</t>
    </rPh>
    <phoneticPr fontId="3"/>
  </si>
  <si>
    <t>本年度末残高</t>
    <rPh sb="0" eb="3">
      <t>ホンネンド</t>
    </rPh>
    <rPh sb="3" eb="4">
      <t>マツ</t>
    </rPh>
    <rPh sb="4" eb="6">
      <t>ザンダカ</t>
    </rPh>
    <phoneticPr fontId="3"/>
  </si>
  <si>
    <t>目的使用</t>
    <rPh sb="0" eb="2">
      <t>モクテキ</t>
    </rPh>
    <rPh sb="2" eb="4">
      <t>シヨウ</t>
    </rPh>
    <phoneticPr fontId="12"/>
  </si>
  <si>
    <t>その他</t>
    <rPh sb="2" eb="3">
      <t>タ</t>
    </rPh>
    <phoneticPr fontId="12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</si>
  <si>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2"/>
  </si>
  <si>
    <t>（１）補助金等の明細</t>
    <rPh sb="3" eb="7">
      <t>ホジョキンナド</t>
    </rPh>
    <rPh sb="8" eb="10">
      <t>メイサイ</t>
    </rPh>
    <phoneticPr fontId="12"/>
  </si>
  <si>
    <t>名称</t>
    <rPh sb="0" eb="2">
      <t>メイショウ</t>
    </rPh>
    <phoneticPr fontId="12"/>
  </si>
  <si>
    <t>相手先</t>
    <rPh sb="0" eb="3">
      <t>アイテサキ</t>
    </rPh>
    <phoneticPr fontId="12"/>
  </si>
  <si>
    <t>金額</t>
    <rPh sb="0" eb="2">
      <t>キンガク</t>
    </rPh>
    <phoneticPr fontId="12"/>
  </si>
  <si>
    <t>支出目的</t>
    <rPh sb="0" eb="2">
      <t>シシュツ</t>
    </rPh>
    <rPh sb="2" eb="4">
      <t>モクテキ</t>
    </rPh>
    <phoneticPr fontId="12"/>
  </si>
  <si>
    <t>他団体への公共施設等整備補助金等
(所有外資産分)</t>
    <rPh sb="0" eb="3">
      <t>タダンタイ</t>
    </rPh>
    <rPh sb="5" eb="7">
      <t>コウキョウ</t>
    </rPh>
    <rPh sb="7" eb="9">
      <t>シセツ</t>
    </rPh>
    <rPh sb="9" eb="10">
      <t>ナド</t>
    </rPh>
    <rPh sb="10" eb="12">
      <t>セイビ</t>
    </rPh>
    <rPh sb="12" eb="15">
      <t>ホジョキン</t>
    </rPh>
    <rPh sb="15" eb="16">
      <t>ナド</t>
    </rPh>
    <rPh sb="18" eb="20">
      <t>ショユウ</t>
    </rPh>
    <rPh sb="20" eb="21">
      <t>ガイ</t>
    </rPh>
    <rPh sb="21" eb="23">
      <t>シサン</t>
    </rPh>
    <rPh sb="23" eb="24">
      <t>ブン</t>
    </rPh>
    <phoneticPr fontId="12"/>
  </si>
  <si>
    <t>計</t>
    <rPh sb="0" eb="1">
      <t>ケイ</t>
    </rPh>
    <phoneticPr fontId="12"/>
  </si>
  <si>
    <t>その他の補助金等</t>
    <rPh sb="2" eb="3">
      <t>タ</t>
    </rPh>
    <rPh sb="4" eb="7">
      <t>ホジョキン</t>
    </rPh>
    <rPh sb="7" eb="8">
      <t>ナド</t>
    </rPh>
    <phoneticPr fontId="12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</si>
  <si>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2"/>
  </si>
  <si>
    <t>（１）財源の明細</t>
    <rPh sb="3" eb="5">
      <t>ザイゲン</t>
    </rPh>
    <rPh sb="6" eb="8">
      <t>メイサイ</t>
    </rPh>
    <phoneticPr fontId="12"/>
  </si>
  <si>
    <t>会計</t>
    <rPh sb="0" eb="2">
      <t>カイケイ</t>
    </rPh>
    <phoneticPr fontId="3"/>
  </si>
  <si>
    <t>財源の内容</t>
    <rPh sb="0" eb="2">
      <t>ザイゲン</t>
    </rPh>
    <rPh sb="3" eb="5">
      <t>ナイヨウ</t>
    </rPh>
    <phoneticPr fontId="3"/>
  </si>
  <si>
    <t>一般会計</t>
    <rPh sb="0" eb="2">
      <t>イッパン</t>
    </rPh>
    <rPh sb="2" eb="4">
      <t>カイケイ</t>
    </rPh>
    <phoneticPr fontId="3"/>
  </si>
  <si>
    <t>地方税</t>
    <rPh sb="0" eb="3">
      <t>チホウゼイ</t>
    </rPh>
    <phoneticPr fontId="3"/>
  </si>
  <si>
    <t>地方交付税</t>
    <rPh sb="0" eb="2">
      <t>チホウ</t>
    </rPh>
    <rPh sb="2" eb="5">
      <t>コウフゼイ</t>
    </rPh>
    <phoneticPr fontId="3"/>
  </si>
  <si>
    <t>地方譲与税</t>
    <rPh sb="0" eb="2">
      <t>チホウ</t>
    </rPh>
    <rPh sb="2" eb="4">
      <t>ジョウヨ</t>
    </rPh>
    <rPh sb="4" eb="5">
      <t>ゼイ</t>
    </rPh>
    <phoneticPr fontId="3"/>
  </si>
  <si>
    <t>小計</t>
    <rPh sb="0" eb="2">
      <t>ショウケイ</t>
    </rPh>
    <phoneticPr fontId="3"/>
  </si>
  <si>
    <t>資本的
補助金</t>
    <rPh sb="0" eb="3">
      <t>シホンテキ</t>
    </rPh>
    <rPh sb="4" eb="7">
      <t>ホジョキン</t>
    </rPh>
    <phoneticPr fontId="12"/>
  </si>
  <si>
    <t>国庫支出金</t>
    <rPh sb="0" eb="2">
      <t>コッコ</t>
    </rPh>
    <rPh sb="2" eb="5">
      <t>シシュツキン</t>
    </rPh>
    <phoneticPr fontId="3"/>
  </si>
  <si>
    <t>経常的
補助金</t>
    <rPh sb="0" eb="3">
      <t>ケイジョウテキ</t>
    </rPh>
    <rPh sb="4" eb="7">
      <t>ホジョキン</t>
    </rPh>
    <phoneticPr fontId="12"/>
  </si>
  <si>
    <t>（２）財源情報の明細</t>
    <rPh sb="3" eb="5">
      <t>ザイゲン</t>
    </rPh>
    <rPh sb="5" eb="7">
      <t>ジョウホウ</t>
    </rPh>
    <rPh sb="8" eb="10">
      <t>メイサイ</t>
    </rPh>
    <phoneticPr fontId="12"/>
  </si>
  <si>
    <t>内訳</t>
    <rPh sb="0" eb="2">
      <t>ウチワケ</t>
    </rPh>
    <phoneticPr fontId="12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</si>
  <si>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12"/>
  </si>
  <si>
    <t>地方債</t>
    <rPh sb="0" eb="3">
      <t>チホウサイ</t>
    </rPh>
    <phoneticPr fontId="12"/>
  </si>
  <si>
    <t>税収等</t>
    <rPh sb="0" eb="3">
      <t>ゼイシュウナド</t>
    </rPh>
    <phoneticPr fontId="12"/>
  </si>
  <si>
    <t>その他</t>
    <rPh sb="2" eb="3">
      <t>ホカ</t>
    </rPh>
    <phoneticPr fontId="12"/>
  </si>
  <si>
    <t>純行政コスト</t>
    <rPh sb="0" eb="1">
      <t>ジュン</t>
    </rPh>
    <rPh sb="1" eb="3">
      <t>ギョウセイ</t>
    </rPh>
    <phoneticPr fontId="12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</si>
  <si>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12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</si>
  <si>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12"/>
  </si>
  <si>
    <t>４．資金収支計算書の内容に関する明細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12"/>
  </si>
  <si>
    <t>（１）資金の明細</t>
    <rPh sb="3" eb="5">
      <t>シキン</t>
    </rPh>
    <rPh sb="6" eb="8">
      <t>メイサイ</t>
    </rPh>
    <phoneticPr fontId="12"/>
  </si>
  <si>
    <t>現金</t>
    <rPh sb="0" eb="2">
      <t>ゲンキン</t>
    </rPh>
    <phoneticPr fontId="3"/>
  </si>
  <si>
    <t>要求払預金</t>
    <rPh sb="0" eb="2">
      <t>ヨウキュウ</t>
    </rPh>
    <rPh sb="2" eb="3">
      <t>ハラ</t>
    </rPh>
    <rPh sb="3" eb="5">
      <t>ヨキン</t>
    </rPh>
    <phoneticPr fontId="3"/>
  </si>
  <si>
    <t>短期投資</t>
    <rPh sb="0" eb="2">
      <t>タンキ</t>
    </rPh>
    <rPh sb="2" eb="4">
      <t>トウシ</t>
    </rPh>
    <phoneticPr fontId="3"/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</si>
  <si>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12"/>
  </si>
  <si>
    <t>市場価格のないもののうち連結対象団体（会計）に対するもの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3" eb="24">
      <t>タイ</t>
    </rPh>
    <phoneticPr fontId="12"/>
  </si>
  <si>
    <t>市場価格のないもののうち連結対象団体（会計）以外に対するもの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2" eb="24">
      <t>イガイ</t>
    </rPh>
    <rPh sb="25" eb="26">
      <t>タイ</t>
    </rPh>
    <phoneticPr fontId="12"/>
  </si>
  <si>
    <t>（単位：円）</t>
    <rPh sb="1" eb="3">
      <t>タンイ</t>
    </rPh>
    <rPh sb="4" eb="5">
      <t>エン</t>
    </rPh>
    <phoneticPr fontId="12"/>
  </si>
  <si>
    <t>⑤貸付金の明細</t>
    <phoneticPr fontId="12"/>
  </si>
  <si>
    <t>（単位：円）</t>
    <rPh sb="1" eb="3">
      <t>タンイ</t>
    </rPh>
    <rPh sb="4" eb="5">
      <t>エン</t>
    </rPh>
    <phoneticPr fontId="3"/>
  </si>
  <si>
    <t>交付金</t>
    <rPh sb="0" eb="3">
      <t>コウフキン</t>
    </rPh>
    <phoneticPr fontId="3"/>
  </si>
  <si>
    <t>合計
(貸借対照表計上額)</t>
    <rPh sb="0" eb="2">
      <t>ゴウケイ</t>
    </rPh>
    <rPh sb="4" eb="6">
      <t>タイシャク</t>
    </rPh>
    <rPh sb="6" eb="9">
      <t>タイショウヒョウ</t>
    </rPh>
    <rPh sb="9" eb="12">
      <t>ケイジョウガク</t>
    </rPh>
    <phoneticPr fontId="3"/>
  </si>
  <si>
    <t>徴収不能引当金</t>
    <rPh sb="0" eb="4">
      <t>チョウシュウフノウ</t>
    </rPh>
    <rPh sb="4" eb="6">
      <t>ヒキアテ</t>
    </rPh>
    <rPh sb="6" eb="7">
      <t>キン</t>
    </rPh>
    <phoneticPr fontId="4"/>
  </si>
  <si>
    <t>退職手当引当金</t>
    <rPh sb="0" eb="7">
      <t>タイショクテアテヒキアテキン</t>
    </rPh>
    <phoneticPr fontId="4"/>
  </si>
  <si>
    <t>損失補償等引当金</t>
    <rPh sb="0" eb="5">
      <t>ソンシツホショウトウ</t>
    </rPh>
    <rPh sb="5" eb="8">
      <t>ヒキアテキン</t>
    </rPh>
    <phoneticPr fontId="4"/>
  </si>
  <si>
    <t>賞与等引当金</t>
    <rPh sb="0" eb="2">
      <t>ショウヨ</t>
    </rPh>
    <rPh sb="2" eb="3">
      <t>トウ</t>
    </rPh>
    <rPh sb="3" eb="6">
      <t>ヒキアテキン</t>
    </rPh>
    <phoneticPr fontId="4"/>
  </si>
  <si>
    <t>都道府県等支出金</t>
    <rPh sb="0" eb="4">
      <t>トドウフケン</t>
    </rPh>
    <rPh sb="4" eb="5">
      <t>ナド</t>
    </rPh>
    <rPh sb="5" eb="8">
      <t>シシュツキン</t>
    </rPh>
    <phoneticPr fontId="3"/>
  </si>
  <si>
    <t>本年度末
減価償却累計額
（E）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3"/>
  </si>
  <si>
    <t xml:space="preserve">
本年度償却額
（F）</t>
    <rPh sb="1" eb="4">
      <t>ホンネンド</t>
    </rPh>
    <rPh sb="4" eb="7">
      <t>ショウキャクガク</t>
    </rPh>
    <phoneticPr fontId="3"/>
  </si>
  <si>
    <t>差引本年度末残高
（D）－（E）
（G）</t>
    <rPh sb="0" eb="2">
      <t>サシヒキ</t>
    </rPh>
    <rPh sb="2" eb="5">
      <t>ホンネンド</t>
    </rPh>
    <rPh sb="5" eb="6">
      <t>マツ</t>
    </rPh>
    <rPh sb="6" eb="8">
      <t>ザンダカ</t>
    </rPh>
    <phoneticPr fontId="12"/>
  </si>
  <si>
    <t>貸借対照表計上額
（A）×（B）
（C）</t>
    <rPh sb="0" eb="2">
      <t>タイシャク</t>
    </rPh>
    <rPh sb="2" eb="5">
      <t>タイショウヒョウ</t>
    </rPh>
    <rPh sb="5" eb="8">
      <t>ケイジョウガク</t>
    </rPh>
    <phoneticPr fontId="3"/>
  </si>
  <si>
    <t xml:space="preserve">
取得単価
（D）</t>
    <rPh sb="1" eb="3">
      <t>シュトク</t>
    </rPh>
    <rPh sb="3" eb="5">
      <t>タンカ</t>
    </rPh>
    <phoneticPr fontId="3"/>
  </si>
  <si>
    <t>取得原価
（A）×（D）
（E）</t>
    <rPh sb="0" eb="2">
      <t>シュトク</t>
    </rPh>
    <rPh sb="2" eb="4">
      <t>ゲンカ</t>
    </rPh>
    <phoneticPr fontId="12"/>
  </si>
  <si>
    <t>評価差額
（C）－（E）
（F）</t>
    <rPh sb="0" eb="2">
      <t>ヒョウカ</t>
    </rPh>
    <rPh sb="2" eb="4">
      <t>サガク</t>
    </rPh>
    <phoneticPr fontId="12"/>
  </si>
  <si>
    <t xml:space="preserve">
資本金
（E）</t>
    <rPh sb="1" eb="4">
      <t>シホンキン</t>
    </rPh>
    <phoneticPr fontId="3"/>
  </si>
  <si>
    <t>出資割合（％）
（A）/（E）
（F）</t>
    <rPh sb="0" eb="2">
      <t>シュッシ</t>
    </rPh>
    <rPh sb="2" eb="4">
      <t>ワリアイ</t>
    </rPh>
    <phoneticPr fontId="3"/>
  </si>
  <si>
    <t>実質価額
（D）×（F）
（G）</t>
    <rPh sb="0" eb="2">
      <t>ジッシツ</t>
    </rPh>
    <rPh sb="2" eb="4">
      <t>カガク</t>
    </rPh>
    <phoneticPr fontId="12"/>
  </si>
  <si>
    <t>投資損失引当金
計上額
（H）</t>
    <rPh sb="0" eb="2">
      <t>トウシ</t>
    </rPh>
    <rPh sb="2" eb="4">
      <t>ソンシツ</t>
    </rPh>
    <rPh sb="4" eb="7">
      <t>ヒキアテキン</t>
    </rPh>
    <rPh sb="8" eb="11">
      <t>ケイジョウガク</t>
    </rPh>
    <phoneticPr fontId="12"/>
  </si>
  <si>
    <t>出資金額
（貸借対照表計上額）
（A）</t>
    <rPh sb="0" eb="2">
      <t>シュッシ</t>
    </rPh>
    <rPh sb="2" eb="4">
      <t>キンガク</t>
    </rPh>
    <rPh sb="6" eb="8">
      <t>タイシャク</t>
    </rPh>
    <rPh sb="8" eb="11">
      <t>タイショウヒョウ</t>
    </rPh>
    <rPh sb="11" eb="14">
      <t>ケイジョウガク</t>
    </rPh>
    <phoneticPr fontId="3"/>
  </si>
  <si>
    <t xml:space="preserve">
資産
（B）</t>
    <rPh sb="1" eb="3">
      <t>シサン</t>
    </rPh>
    <phoneticPr fontId="3"/>
  </si>
  <si>
    <t xml:space="preserve">
負債
（C）</t>
    <rPh sb="1" eb="3">
      <t>フサイ</t>
    </rPh>
    <phoneticPr fontId="3"/>
  </si>
  <si>
    <t>純資産額
（B）－（C）
（D）</t>
    <rPh sb="0" eb="3">
      <t>ジュンシサン</t>
    </rPh>
    <rPh sb="3" eb="4">
      <t>ガク</t>
    </rPh>
    <phoneticPr fontId="3"/>
  </si>
  <si>
    <t xml:space="preserve">
出資金額
（A）</t>
    <rPh sb="1" eb="3">
      <t>シュッシ</t>
    </rPh>
    <rPh sb="3" eb="5">
      <t>キンガク</t>
    </rPh>
    <phoneticPr fontId="3"/>
  </si>
  <si>
    <t xml:space="preserve">
強制評価減
（H）</t>
    <rPh sb="1" eb="3">
      <t>キョウセイ</t>
    </rPh>
    <rPh sb="3" eb="5">
      <t>ヒョウカ</t>
    </rPh>
    <rPh sb="5" eb="6">
      <t>ゲン</t>
    </rPh>
    <phoneticPr fontId="12"/>
  </si>
  <si>
    <t>財政調整基金</t>
    <rPh sb="0" eb="2">
      <t>ザイセイ</t>
    </rPh>
    <rPh sb="2" eb="4">
      <t>チョウセイ</t>
    </rPh>
    <rPh sb="4" eb="6">
      <t>キキン</t>
    </rPh>
    <phoneticPr fontId="2"/>
  </si>
  <si>
    <t>その他（退職手当基金）</t>
    <rPh sb="2" eb="3">
      <t>タ</t>
    </rPh>
    <rPh sb="4" eb="6">
      <t>タイショク</t>
    </rPh>
    <rPh sb="6" eb="8">
      <t>テアテ</t>
    </rPh>
    <rPh sb="8" eb="10">
      <t>キキン</t>
    </rPh>
    <phoneticPr fontId="2"/>
  </si>
  <si>
    <t>その他</t>
    <rPh sb="2" eb="3">
      <t>ホカ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</si>
  <si>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</si>
  <si>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賞与等引当金（増減額）</t>
    <rPh sb="0" eb="2">
      <t>ショウヨ</t>
    </rPh>
    <rPh sb="2" eb="3">
      <t>トウ</t>
    </rPh>
    <rPh sb="3" eb="5">
      <t>ヒキアテ</t>
    </rPh>
    <rPh sb="5" eb="6">
      <t>キン</t>
    </rPh>
    <rPh sb="7" eb="10">
      <t>ゾウゲンガク</t>
    </rPh>
    <phoneticPr fontId="3"/>
  </si>
  <si>
    <t>和歌山県市町村総合事務組合負担金</t>
  </si>
  <si>
    <t>和歌山県市町村総合事務組合</t>
    <phoneticPr fontId="3"/>
  </si>
  <si>
    <t>退職手当引当金（増減額）</t>
    <rPh sb="0" eb="2">
      <t>タイショク</t>
    </rPh>
    <rPh sb="2" eb="4">
      <t>テアテ</t>
    </rPh>
    <rPh sb="4" eb="6">
      <t>ヒキアテ</t>
    </rPh>
    <rPh sb="6" eb="7">
      <t>キン</t>
    </rPh>
    <rPh sb="8" eb="11">
      <t>ゾウゲンガク</t>
    </rPh>
    <phoneticPr fontId="3"/>
  </si>
  <si>
    <t>　委託料精算金</t>
    <rPh sb="1" eb="4">
      <t>イタクリョウ</t>
    </rPh>
    <rPh sb="4" eb="7">
      <t>セイサンキン</t>
    </rPh>
    <phoneticPr fontId="12"/>
  </si>
  <si>
    <t>分担金及び負担金</t>
    <rPh sb="0" eb="3">
      <t>ブンタンキン</t>
    </rPh>
    <rPh sb="3" eb="4">
      <t>オヨ</t>
    </rPh>
    <rPh sb="5" eb="8">
      <t>フタンキン</t>
    </rPh>
    <phoneticPr fontId="3"/>
  </si>
  <si>
    <t>本年度末残高
（A）＋（B）－（C）
（D）</t>
    <rPh sb="0" eb="3">
      <t>ホンネンド</t>
    </rPh>
    <rPh sb="3" eb="4">
      <t>マツ</t>
    </rPh>
    <rPh sb="4" eb="6">
      <t>ザンダカ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</si>
</sst>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_(* #,##0_);_(* \(#,##0\);_(* &quot;-&quot;_);_(@_)"/>
    <numFmt numFmtId="177" formatCode="0.000"/>
    <numFmt numFmtId="178" formatCode="0_ "/>
    <numFmt numFmtId="179" formatCode="#,##0;&quot;△&quot;#,##0;\-"/>
    <numFmt numFmtId="180" formatCode="#,###;&quot;△ &quot;#,###;\-"/>
  </numFmts>
  <fonts count="3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b/>
      <sz val="10"/>
      <color indexed="12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4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8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9" fillId="0" borderId="26">
      <alignment horizontal="center" vertical="center"/>
    </xf>
    <xf numFmtId="0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270">
    <xf numFmtId="0" fontId="0" fillId="0" borderId="0" xfId="0">
      <alignment vertical="center"/>
    </xf>
    <xf numFmtId="0" fontId="5" fillId="0" borderId="0" xfId="0" applyFont="1">
      <alignment vertical="center"/>
    </xf>
    <xf numFmtId="0" fontId="15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7" fillId="0" borderId="0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0" fillId="0" borderId="0" xfId="2" applyFont="1" applyBorder="1" applyAlignment="1">
      <alignment horizontal="left" vertical="center"/>
    </xf>
    <xf numFmtId="0" fontId="5" fillId="0" borderId="0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5" fillId="0" borderId="0" xfId="2" applyFont="1" applyBorder="1" applyAlignment="1">
      <alignment horizontal="left" vertical="center"/>
    </xf>
    <xf numFmtId="0" fontId="5" fillId="0" borderId="0" xfId="2" applyFont="1" applyBorder="1">
      <alignment vertical="center"/>
    </xf>
    <xf numFmtId="0" fontId="7" fillId="0" borderId="4" xfId="2" applyFont="1" applyBorder="1" applyAlignment="1">
      <alignment vertical="center"/>
    </xf>
    <xf numFmtId="0" fontId="5" fillId="0" borderId="1" xfId="2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5" fillId="0" borderId="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14" xfId="0" applyFont="1" applyBorder="1">
      <alignment vertical="center"/>
    </xf>
    <xf numFmtId="0" fontId="0" fillId="0" borderId="0" xfId="0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>
      <alignment vertical="center"/>
    </xf>
    <xf numFmtId="0" fontId="22" fillId="0" borderId="0" xfId="0" applyFont="1" applyBorder="1">
      <alignment vertical="center"/>
    </xf>
    <xf numFmtId="0" fontId="23" fillId="0" borderId="0" xfId="0" applyFont="1" applyBorder="1">
      <alignment vertical="center"/>
    </xf>
    <xf numFmtId="0" fontId="18" fillId="0" borderId="0" xfId="0" applyFont="1" applyBorder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19" fillId="2" borderId="12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38" fontId="0" fillId="2" borderId="0" xfId="1" applyFont="1" applyFill="1">
      <alignment vertical="center"/>
    </xf>
    <xf numFmtId="38" fontId="19" fillId="2" borderId="0" xfId="1" applyFont="1" applyFill="1">
      <alignment vertical="center"/>
    </xf>
    <xf numFmtId="0" fontId="18" fillId="2" borderId="0" xfId="0" applyFont="1" applyFill="1">
      <alignment vertical="center"/>
    </xf>
    <xf numFmtId="177" fontId="0" fillId="2" borderId="0" xfId="0" applyNumberFormat="1" applyFill="1">
      <alignment vertical="center"/>
    </xf>
    <xf numFmtId="0" fontId="5" fillId="0" borderId="3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2" fillId="0" borderId="0" xfId="5" applyFont="1">
      <alignment vertical="center"/>
    </xf>
    <xf numFmtId="0" fontId="5" fillId="0" borderId="0" xfId="5" applyFont="1" applyBorder="1">
      <alignment vertical="center"/>
    </xf>
    <xf numFmtId="0" fontId="2" fillId="0" borderId="0" xfId="5" applyFont="1" applyBorder="1">
      <alignment vertical="center"/>
    </xf>
    <xf numFmtId="0" fontId="6" fillId="0" borderId="0" xfId="5" applyFont="1" applyBorder="1" applyAlignment="1">
      <alignment horizontal="left" vertical="center"/>
    </xf>
    <xf numFmtId="0" fontId="29" fillId="0" borderId="0" xfId="5" applyFont="1" applyBorder="1" applyAlignment="1">
      <alignment horizontal="center" vertical="center"/>
    </xf>
    <xf numFmtId="0" fontId="6" fillId="0" borderId="10" xfId="5" applyFont="1" applyBorder="1" applyAlignment="1">
      <alignment horizontal="left" vertical="center"/>
    </xf>
    <xf numFmtId="0" fontId="10" fillId="0" borderId="10" xfId="5" applyFont="1" applyBorder="1" applyAlignment="1">
      <alignment vertical="center"/>
    </xf>
    <xf numFmtId="0" fontId="5" fillId="0" borderId="0" xfId="5" applyFont="1">
      <alignment vertical="center"/>
    </xf>
    <xf numFmtId="0" fontId="30" fillId="0" borderId="0" xfId="5" applyFont="1" applyBorder="1" applyAlignment="1">
      <alignment horizontal="center" vertical="center"/>
    </xf>
    <xf numFmtId="0" fontId="8" fillId="0" borderId="4" xfId="5" applyFont="1" applyBorder="1" applyAlignment="1">
      <alignment horizontal="right" vertical="center"/>
    </xf>
    <xf numFmtId="176" fontId="2" fillId="0" borderId="0" xfId="6" applyNumberFormat="1">
      <alignment vertical="center"/>
    </xf>
    <xf numFmtId="176" fontId="2" fillId="0" borderId="0" xfId="6" applyNumberFormat="1" applyBorder="1">
      <alignment vertical="center"/>
    </xf>
    <xf numFmtId="176" fontId="5" fillId="0" borderId="0" xfId="5" applyNumberFormat="1" applyFont="1" applyBorder="1">
      <alignment vertical="center"/>
    </xf>
    <xf numFmtId="176" fontId="17" fillId="0" borderId="0" xfId="6" applyNumberFormat="1" applyFont="1" applyBorder="1" applyAlignment="1">
      <alignment horizontal="center" vertical="center"/>
    </xf>
    <xf numFmtId="176" fontId="16" fillId="0" borderId="0" xfId="6" applyNumberFormat="1" applyFont="1" applyBorder="1" applyAlignment="1">
      <alignment horizontal="left" vertical="center"/>
    </xf>
    <xf numFmtId="176" fontId="16" fillId="0" borderId="10" xfId="6" applyNumberFormat="1" applyFont="1" applyBorder="1" applyAlignment="1">
      <alignment horizontal="left" vertical="center"/>
    </xf>
    <xf numFmtId="176" fontId="5" fillId="0" borderId="0" xfId="6" applyNumberFormat="1" applyFont="1">
      <alignment vertical="center"/>
    </xf>
    <xf numFmtId="178" fontId="0" fillId="0" borderId="0" xfId="0" applyNumberFormat="1" applyAlignment="1">
      <alignment vertical="center" shrinkToFit="1"/>
    </xf>
    <xf numFmtId="178" fontId="0" fillId="0" borderId="0" xfId="0" applyNumberFormat="1" applyAlignment="1">
      <alignment vertical="center" wrapText="1" shrinkToFit="1"/>
    </xf>
    <xf numFmtId="178" fontId="9" fillId="0" borderId="10" xfId="0" applyNumberFormat="1" applyFont="1" applyBorder="1" applyAlignment="1">
      <alignment horizontal="left" vertical="center" wrapText="1" shrinkToFit="1"/>
    </xf>
    <xf numFmtId="178" fontId="0" fillId="0" borderId="0" xfId="0" applyNumberFormat="1" applyFont="1" applyAlignment="1">
      <alignment vertical="center" shrinkToFit="1"/>
    </xf>
    <xf numFmtId="176" fontId="5" fillId="0" borderId="14" xfId="6" applyNumberFormat="1" applyFont="1" applyBorder="1">
      <alignment vertical="center"/>
    </xf>
    <xf numFmtId="9" fontId="5" fillId="0" borderId="14" xfId="6" applyNumberFormat="1" applyFont="1" applyBorder="1">
      <alignment vertical="center"/>
    </xf>
    <xf numFmtId="0" fontId="5" fillId="0" borderId="14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31" fillId="0" borderId="0" xfId="0" applyFont="1" applyBorder="1" applyAlignment="1">
      <alignment vertical="center"/>
    </xf>
    <xf numFmtId="0" fontId="0" fillId="0" borderId="0" xfId="0" applyFont="1" applyBorder="1">
      <alignment vertical="center"/>
    </xf>
    <xf numFmtId="0" fontId="32" fillId="0" borderId="0" xfId="0" applyFont="1" applyBorder="1" applyAlignment="1">
      <alignment horizontal="right" vertical="center"/>
    </xf>
    <xf numFmtId="0" fontId="5" fillId="0" borderId="14" xfId="0" applyFont="1" applyBorder="1" applyAlignment="1">
      <alignment vertical="center" wrapText="1" shrinkToFit="1"/>
    </xf>
    <xf numFmtId="3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5" fillId="0" borderId="14" xfId="2" applyFont="1" applyBorder="1" applyAlignment="1">
      <alignment horizontal="center" vertical="center" wrapText="1"/>
    </xf>
    <xf numFmtId="0" fontId="5" fillId="0" borderId="14" xfId="2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5" fillId="0" borderId="14" xfId="2" applyFont="1" applyBorder="1">
      <alignment vertical="center"/>
    </xf>
    <xf numFmtId="0" fontId="16" fillId="0" borderId="0" xfId="0" applyFont="1" applyBorder="1" applyAlignment="1">
      <alignment horizontal="left" vertical="center"/>
    </xf>
    <xf numFmtId="179" fontId="5" fillId="0" borderId="14" xfId="2" applyNumberFormat="1" applyFont="1" applyBorder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179" fontId="5" fillId="0" borderId="14" xfId="3" applyNumberFormat="1" applyFont="1" applyFill="1" applyBorder="1" applyAlignment="1">
      <alignment vertical="center"/>
    </xf>
    <xf numFmtId="0" fontId="18" fillId="0" borderId="0" xfId="0" applyFont="1" applyBorder="1" applyAlignment="1">
      <alignment horizontal="right" wrapText="1"/>
    </xf>
    <xf numFmtId="0" fontId="16" fillId="0" borderId="4" xfId="0" applyFont="1" applyBorder="1" applyAlignment="1">
      <alignment vertical="center"/>
    </xf>
    <xf numFmtId="0" fontId="2" fillId="0" borderId="4" xfId="2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9" fillId="0" borderId="0" xfId="0" applyFont="1" applyBorder="1" applyAlignment="1">
      <alignment horizontal="right"/>
    </xf>
    <xf numFmtId="0" fontId="32" fillId="0" borderId="0" xfId="0" applyFont="1" applyBorder="1" applyAlignment="1">
      <alignment horizontal="right"/>
    </xf>
    <xf numFmtId="179" fontId="5" fillId="0" borderId="14" xfId="0" applyNumberFormat="1" applyFont="1" applyBorder="1">
      <alignment vertical="center"/>
    </xf>
    <xf numFmtId="179" fontId="5" fillId="0" borderId="27" xfId="3" applyNumberFormat="1" applyFont="1" applyFill="1" applyBorder="1" applyAlignment="1">
      <alignment vertical="center"/>
    </xf>
    <xf numFmtId="179" fontId="5" fillId="0" borderId="14" xfId="6" applyNumberFormat="1" applyFont="1" applyBorder="1">
      <alignment vertical="center"/>
    </xf>
    <xf numFmtId="179" fontId="5" fillId="0" borderId="14" xfId="6" applyNumberFormat="1" applyFont="1" applyFill="1" applyBorder="1">
      <alignment vertical="center"/>
    </xf>
    <xf numFmtId="178" fontId="5" fillId="0" borderId="16" xfId="0" applyNumberFormat="1" applyFont="1" applyBorder="1" applyAlignment="1">
      <alignment horizontal="center" vertical="center" wrapText="1" shrinkToFit="1"/>
    </xf>
    <xf numFmtId="178" fontId="1" fillId="0" borderId="0" xfId="0" applyNumberFormat="1" applyFont="1" applyFill="1" applyBorder="1" applyAlignment="1">
      <alignment horizontal="left" vertical="center" wrapText="1" shrinkToFit="1"/>
    </xf>
    <xf numFmtId="0" fontId="19" fillId="0" borderId="0" xfId="0" applyFont="1" applyFill="1" applyBorder="1" applyAlignment="1">
      <alignment horizontal="right"/>
    </xf>
    <xf numFmtId="0" fontId="5" fillId="0" borderId="14" xfId="5" applyFont="1" applyBorder="1" applyAlignment="1">
      <alignment horizontal="center" vertical="center" wrapText="1"/>
    </xf>
    <xf numFmtId="0" fontId="5" fillId="0" borderId="9" xfId="5" applyFont="1" applyBorder="1" applyAlignment="1">
      <alignment horizontal="left" vertical="center" wrapText="1"/>
    </xf>
    <xf numFmtId="179" fontId="5" fillId="0" borderId="14" xfId="5" applyNumberFormat="1" applyFont="1" applyBorder="1" applyAlignment="1">
      <alignment horizontal="center" vertical="center" wrapText="1"/>
    </xf>
    <xf numFmtId="179" fontId="5" fillId="0" borderId="9" xfId="5" applyNumberFormat="1" applyFont="1" applyBorder="1" applyAlignment="1">
      <alignment horizontal="center" vertical="center" wrapText="1"/>
    </xf>
    <xf numFmtId="0" fontId="5" fillId="0" borderId="14" xfId="5" applyFont="1" applyBorder="1">
      <alignment vertical="center"/>
    </xf>
    <xf numFmtId="179" fontId="5" fillId="0" borderId="14" xfId="5" applyNumberFormat="1" applyFont="1" applyBorder="1">
      <alignment vertical="center"/>
    </xf>
    <xf numFmtId="0" fontId="5" fillId="0" borderId="14" xfId="5" applyFont="1" applyBorder="1" applyAlignment="1">
      <alignment horizontal="center" vertical="center"/>
    </xf>
    <xf numFmtId="0" fontId="8" fillId="0" borderId="4" xfId="5" applyFont="1" applyBorder="1" applyAlignment="1">
      <alignment horizontal="right"/>
    </xf>
    <xf numFmtId="0" fontId="6" fillId="0" borderId="4" xfId="5" applyFont="1" applyBorder="1" applyAlignment="1">
      <alignment horizontal="left" vertical="center"/>
    </xf>
    <xf numFmtId="179" fontId="5" fillId="0" borderId="16" xfId="6" applyNumberFormat="1" applyFont="1" applyBorder="1">
      <alignment vertical="center"/>
    </xf>
    <xf numFmtId="179" fontId="5" fillId="0" borderId="9" xfId="6" applyNumberFormat="1" applyFont="1" applyBorder="1">
      <alignment vertical="center"/>
    </xf>
    <xf numFmtId="179" fontId="5" fillId="0" borderId="17" xfId="6" applyNumberFormat="1" applyFont="1" applyBorder="1">
      <alignment vertical="center"/>
    </xf>
    <xf numFmtId="179" fontId="33" fillId="0" borderId="8" xfId="6" applyNumberFormat="1" applyFont="1" applyBorder="1">
      <alignment vertical="center"/>
    </xf>
    <xf numFmtId="176" fontId="33" fillId="0" borderId="0" xfId="6" applyNumberFormat="1" applyFont="1">
      <alignment vertical="center"/>
    </xf>
    <xf numFmtId="0" fontId="26" fillId="2" borderId="18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8" fillId="0" borderId="14" xfId="0" applyFont="1" applyBorder="1" applyAlignment="1">
      <alignment vertical="center"/>
    </xf>
    <xf numFmtId="0" fontId="18" fillId="0" borderId="14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1" fillId="0" borderId="0" xfId="0" applyFont="1">
      <alignment vertical="center"/>
    </xf>
    <xf numFmtId="0" fontId="18" fillId="0" borderId="0" xfId="0" applyFont="1" applyBorder="1" applyAlignment="1">
      <alignment horizontal="right"/>
    </xf>
    <xf numFmtId="179" fontId="18" fillId="0" borderId="14" xfId="0" applyNumberFormat="1" applyFont="1" applyBorder="1" applyAlignment="1">
      <alignment vertical="center"/>
    </xf>
    <xf numFmtId="179" fontId="5" fillId="0" borderId="20" xfId="0" applyNumberFormat="1" applyFont="1" applyBorder="1">
      <alignment vertical="center"/>
    </xf>
    <xf numFmtId="179" fontId="18" fillId="0" borderId="12" xfId="0" applyNumberFormat="1" applyFont="1" applyBorder="1">
      <alignment vertical="center"/>
    </xf>
    <xf numFmtId="179" fontId="18" fillId="0" borderId="14" xfId="0" applyNumberFormat="1" applyFont="1" applyBorder="1">
      <alignment vertical="center"/>
    </xf>
    <xf numFmtId="179" fontId="18" fillId="0" borderId="20" xfId="0" applyNumberFormat="1" applyFont="1" applyBorder="1">
      <alignment vertical="center"/>
    </xf>
    <xf numFmtId="179" fontId="18" fillId="0" borderId="12" xfId="0" applyNumberFormat="1" applyFont="1" applyBorder="1" applyAlignment="1">
      <alignment vertical="center"/>
    </xf>
    <xf numFmtId="0" fontId="0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/>
    </xf>
    <xf numFmtId="179" fontId="5" fillId="0" borderId="20" xfId="0" applyNumberFormat="1" applyFont="1" applyBorder="1" applyAlignment="1">
      <alignment vertical="center" shrinkToFit="1"/>
    </xf>
    <xf numFmtId="179" fontId="5" fillId="0" borderId="15" xfId="1" applyNumberFormat="1" applyFont="1" applyFill="1" applyBorder="1" applyAlignment="1">
      <alignment vertical="center"/>
    </xf>
    <xf numFmtId="179" fontId="5" fillId="0" borderId="14" xfId="1" applyNumberFormat="1" applyFont="1" applyFill="1" applyBorder="1" applyAlignment="1">
      <alignment vertical="center"/>
    </xf>
    <xf numFmtId="10" fontId="5" fillId="0" borderId="14" xfId="7" applyNumberFormat="1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179" fontId="5" fillId="0" borderId="20" xfId="0" applyNumberFormat="1" applyFont="1" applyBorder="1" applyAlignment="1">
      <alignment vertical="center" wrapText="1"/>
    </xf>
    <xf numFmtId="176" fontId="5" fillId="0" borderId="14" xfId="1" applyNumberFormat="1" applyFont="1" applyFill="1" applyBorder="1" applyAlignment="1">
      <alignment vertical="center" shrinkToFit="1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8" fillId="0" borderId="7" xfId="0" applyFont="1" applyBorder="1" applyAlignment="1">
      <alignment horizontal="center" vertical="center"/>
    </xf>
    <xf numFmtId="0" fontId="18" fillId="0" borderId="14" xfId="0" applyFont="1" applyBorder="1" applyAlignment="1">
      <alignment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right"/>
    </xf>
    <xf numFmtId="179" fontId="18" fillId="0" borderId="14" xfId="1" applyNumberFormat="1" applyFont="1" applyBorder="1" applyAlignment="1">
      <alignment horizontal="right" vertical="center"/>
    </xf>
    <xf numFmtId="179" fontId="18" fillId="0" borderId="14" xfId="0" applyNumberFormat="1" applyFont="1" applyBorder="1" applyAlignment="1">
      <alignment horizontal="right" vertical="center"/>
    </xf>
    <xf numFmtId="0" fontId="5" fillId="0" borderId="14" xfId="3" applyFont="1" applyBorder="1" applyAlignment="1">
      <alignment horizontal="center" vertical="center"/>
    </xf>
    <xf numFmtId="0" fontId="5" fillId="0" borderId="14" xfId="3" applyFont="1" applyFill="1" applyBorder="1" applyAlignment="1">
      <alignment horizontal="center" vertical="center"/>
    </xf>
    <xf numFmtId="0" fontId="5" fillId="0" borderId="14" xfId="3" applyFont="1" applyBorder="1" applyAlignment="1">
      <alignment horizontal="centerContinuous" vertical="center" wrapText="1"/>
    </xf>
    <xf numFmtId="0" fontId="5" fillId="0" borderId="14" xfId="3" applyFont="1" applyBorder="1" applyAlignment="1">
      <alignment horizontal="center" vertical="center" wrapText="1"/>
    </xf>
    <xf numFmtId="0" fontId="5" fillId="0" borderId="3" xfId="3" applyFont="1" applyBorder="1" applyAlignment="1">
      <alignment vertical="center"/>
    </xf>
    <xf numFmtId="0" fontId="5" fillId="0" borderId="12" xfId="3" applyFont="1" applyBorder="1" applyAlignment="1">
      <alignment vertical="center"/>
    </xf>
    <xf numFmtId="0" fontId="5" fillId="0" borderId="3" xfId="2" applyFont="1" applyBorder="1" applyAlignment="1">
      <alignment vertical="center"/>
    </xf>
    <xf numFmtId="0" fontId="5" fillId="0" borderId="12" xfId="3" applyFont="1" applyBorder="1" applyAlignment="1">
      <alignment horizontal="center" vertical="center"/>
    </xf>
    <xf numFmtId="179" fontId="5" fillId="0" borderId="14" xfId="3" applyNumberFormat="1" applyFont="1" applyBorder="1" applyAlignment="1">
      <alignment vertical="center"/>
    </xf>
    <xf numFmtId="0" fontId="5" fillId="2" borderId="14" xfId="0" applyFont="1" applyFill="1" applyBorder="1">
      <alignment vertical="center"/>
    </xf>
    <xf numFmtId="0" fontId="5" fillId="2" borderId="9" xfId="0" applyFont="1" applyFill="1" applyBorder="1" applyAlignment="1">
      <alignment horizontal="center" vertical="center"/>
    </xf>
    <xf numFmtId="179" fontId="5" fillId="2" borderId="14" xfId="1" applyNumberFormat="1" applyFont="1" applyFill="1" applyBorder="1" applyAlignment="1">
      <alignment horizontal="right" vertical="center"/>
    </xf>
    <xf numFmtId="179" fontId="26" fillId="0" borderId="14" xfId="1" applyNumberFormat="1" applyFont="1" applyFill="1" applyBorder="1" applyAlignment="1">
      <alignment vertical="center" shrinkToFit="1"/>
    </xf>
    <xf numFmtId="179" fontId="18" fillId="2" borderId="9" xfId="1" applyNumberFormat="1" applyFont="1" applyFill="1" applyBorder="1">
      <alignment vertical="center"/>
    </xf>
    <xf numFmtId="179" fontId="18" fillId="0" borderId="9" xfId="1" applyNumberFormat="1" applyFont="1" applyFill="1" applyBorder="1">
      <alignment vertical="center"/>
    </xf>
    <xf numFmtId="0" fontId="11" fillId="0" borderId="0" xfId="0" applyFont="1" applyBorder="1" applyAlignment="1">
      <alignment horizontal="left" vertical="center"/>
    </xf>
    <xf numFmtId="180" fontId="32" fillId="0" borderId="14" xfId="6" applyNumberFormat="1" applyFont="1" applyBorder="1">
      <alignment vertical="center"/>
    </xf>
    <xf numFmtId="180" fontId="32" fillId="0" borderId="14" xfId="6" applyNumberFormat="1" applyFont="1" applyFill="1" applyBorder="1">
      <alignment vertical="center"/>
    </xf>
    <xf numFmtId="0" fontId="32" fillId="0" borderId="14" xfId="0" applyFont="1" applyBorder="1" applyAlignment="1">
      <alignment vertical="center" wrapText="1"/>
    </xf>
    <xf numFmtId="0" fontId="32" fillId="0" borderId="14" xfId="0" applyFont="1" applyFill="1" applyBorder="1" applyAlignment="1">
      <alignment vertical="center" wrapText="1"/>
    </xf>
    <xf numFmtId="0" fontId="32" fillId="0" borderId="14" xfId="0" applyFont="1" applyBorder="1" applyAlignment="1">
      <alignment vertical="center" shrinkToFit="1"/>
    </xf>
    <xf numFmtId="180" fontId="32" fillId="0" borderId="14" xfId="6" applyNumberFormat="1" applyFont="1" applyBorder="1" applyAlignment="1">
      <alignment vertical="center" shrinkToFit="1"/>
    </xf>
    <xf numFmtId="180" fontId="32" fillId="0" borderId="14" xfId="6" applyNumberFormat="1" applyFont="1" applyFill="1" applyBorder="1" applyAlignment="1">
      <alignment vertical="center" shrinkToFit="1"/>
    </xf>
    <xf numFmtId="178" fontId="5" fillId="0" borderId="14" xfId="0" applyNumberFormat="1" applyFont="1" applyFill="1" applyBorder="1" applyAlignment="1">
      <alignment horizontal="left" vertical="center" wrapText="1" shrinkToFit="1"/>
    </xf>
    <xf numFmtId="179" fontId="18" fillId="0" borderId="20" xfId="0" applyNumberFormat="1" applyFont="1" applyFill="1" applyBorder="1">
      <alignment vertical="center"/>
    </xf>
    <xf numFmtId="179" fontId="18" fillId="0" borderId="12" xfId="0" applyNumberFormat="1" applyFont="1" applyFill="1" applyBorder="1">
      <alignment vertical="center"/>
    </xf>
    <xf numFmtId="179" fontId="18" fillId="0" borderId="14" xfId="0" applyNumberFormat="1" applyFont="1" applyFill="1" applyBorder="1">
      <alignment vertical="center"/>
    </xf>
    <xf numFmtId="179" fontId="5" fillId="0" borderId="14" xfId="1" applyNumberFormat="1" applyFont="1" applyFill="1" applyBorder="1">
      <alignment vertical="center"/>
    </xf>
    <xf numFmtId="179" fontId="5" fillId="0" borderId="12" xfId="1" applyNumberFormat="1" applyFont="1" applyFill="1" applyBorder="1" applyAlignment="1">
      <alignment horizontal="right" vertical="center"/>
    </xf>
    <xf numFmtId="179" fontId="5" fillId="0" borderId="14" xfId="1" applyNumberFormat="1" applyFont="1" applyFill="1" applyBorder="1" applyAlignment="1">
      <alignment horizontal="right" vertical="center"/>
    </xf>
    <xf numFmtId="179" fontId="18" fillId="0" borderId="12" xfId="1" applyNumberFormat="1" applyFont="1" applyFill="1" applyBorder="1" applyAlignment="1">
      <alignment horizontal="right" vertical="center"/>
    </xf>
    <xf numFmtId="179" fontId="18" fillId="0" borderId="14" xfId="1" applyNumberFormat="1" applyFont="1" applyFill="1" applyBorder="1" applyAlignment="1">
      <alignment horizontal="right" vertical="center"/>
    </xf>
    <xf numFmtId="179" fontId="18" fillId="0" borderId="14" xfId="1" applyNumberFormat="1" applyFont="1" applyFill="1" applyBorder="1">
      <alignment vertical="center"/>
    </xf>
    <xf numFmtId="0" fontId="2" fillId="0" borderId="0" xfId="6" applyNumberFormat="1" applyFont="1" applyAlignment="1">
      <alignment vertical="center"/>
    </xf>
    <xf numFmtId="0" fontId="15" fillId="0" borderId="0" xfId="6" applyNumberFormat="1" applyFont="1" applyBorder="1" applyAlignment="1">
      <alignment horizontal="center" vertical="center"/>
    </xf>
    <xf numFmtId="0" fontId="18" fillId="0" borderId="0" xfId="6" applyNumberFormat="1" applyFont="1" applyBorder="1" applyAlignment="1">
      <alignment horizontal="right"/>
    </xf>
    <xf numFmtId="0" fontId="16" fillId="0" borderId="0" xfId="6" applyNumberFormat="1" applyFont="1" applyBorder="1" applyAlignment="1">
      <alignment horizontal="left" vertical="center"/>
    </xf>
    <xf numFmtId="0" fontId="2" fillId="0" borderId="0" xfId="6" applyNumberFormat="1">
      <alignment vertical="center"/>
    </xf>
    <xf numFmtId="0" fontId="5" fillId="0" borderId="14" xfId="6" applyNumberFormat="1" applyFont="1" applyBorder="1" applyAlignment="1">
      <alignment horizontal="center" vertical="center" wrapText="1"/>
    </xf>
    <xf numFmtId="0" fontId="5" fillId="0" borderId="0" xfId="6" applyNumberFormat="1" applyFont="1">
      <alignment vertical="center"/>
    </xf>
    <xf numFmtId="0" fontId="5" fillId="0" borderId="16" xfId="6" applyNumberFormat="1" applyFont="1" applyBorder="1">
      <alignment vertical="center"/>
    </xf>
    <xf numFmtId="0" fontId="5" fillId="0" borderId="9" xfId="6" applyNumberFormat="1" applyFont="1" applyBorder="1">
      <alignment vertical="center"/>
    </xf>
    <xf numFmtId="0" fontId="5" fillId="0" borderId="14" xfId="6" applyNumberFormat="1" applyFont="1" applyBorder="1">
      <alignment vertical="center"/>
    </xf>
    <xf numFmtId="0" fontId="5" fillId="0" borderId="14" xfId="6" applyNumberFormat="1" applyFont="1" applyBorder="1" applyAlignment="1">
      <alignment horizontal="left" vertical="center"/>
    </xf>
    <xf numFmtId="0" fontId="5" fillId="0" borderId="17" xfId="6" applyNumberFormat="1" applyFont="1" applyBorder="1" applyAlignment="1">
      <alignment horizontal="center" vertical="center"/>
    </xf>
    <xf numFmtId="0" fontId="5" fillId="0" borderId="8" xfId="6" applyNumberFormat="1" applyFont="1" applyBorder="1">
      <alignment vertical="center"/>
    </xf>
    <xf numFmtId="0" fontId="32" fillId="0" borderId="14" xfId="6" applyNumberFormat="1" applyFont="1" applyBorder="1">
      <alignment vertical="center"/>
    </xf>
    <xf numFmtId="0" fontId="5" fillId="0" borderId="9" xfId="6" applyNumberFormat="1" applyFont="1" applyBorder="1" applyAlignment="1">
      <alignment horizontal="center" vertical="center"/>
    </xf>
    <xf numFmtId="0" fontId="5" fillId="0" borderId="0" xfId="5" applyNumberFormat="1" applyFont="1" applyBorder="1">
      <alignment vertical="center"/>
    </xf>
    <xf numFmtId="0" fontId="0" fillId="0" borderId="0" xfId="0" applyNumberFormat="1" applyAlignment="1">
      <alignment vertical="center" shrinkToFit="1"/>
    </xf>
    <xf numFmtId="0" fontId="21" fillId="0" borderId="10" xfId="6" applyNumberFormat="1" applyFont="1" applyBorder="1">
      <alignment vertical="center"/>
    </xf>
    <xf numFmtId="0" fontId="2" fillId="0" borderId="0" xfId="6" applyNumberFormat="1" applyBorder="1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38" fontId="5" fillId="2" borderId="0" xfId="0" applyNumberFormat="1" applyFont="1" applyFill="1">
      <alignment vertical="center"/>
    </xf>
    <xf numFmtId="38" fontId="5" fillId="2" borderId="0" xfId="1" applyFont="1" applyFill="1">
      <alignment vertical="center"/>
    </xf>
    <xf numFmtId="179" fontId="5" fillId="2" borderId="0" xfId="1" applyNumberFormat="1" applyFont="1" applyFill="1">
      <alignment vertical="center"/>
    </xf>
    <xf numFmtId="179" fontId="5" fillId="2" borderId="0" xfId="1" applyNumberFormat="1" applyFont="1" applyFill="1" applyAlignment="1">
      <alignment horizontal="center" vertical="center"/>
    </xf>
    <xf numFmtId="179" fontId="5" fillId="0" borderId="0" xfId="1" applyNumberFormat="1" applyFont="1">
      <alignment vertical="center"/>
    </xf>
    <xf numFmtId="0" fontId="5" fillId="0" borderId="14" xfId="2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5" fillId="0" borderId="14" xfId="2" applyFont="1" applyBorder="1" applyAlignment="1">
      <alignment horizontal="center" vertical="center" wrapText="1"/>
    </xf>
    <xf numFmtId="0" fontId="5" fillId="2" borderId="14" xfId="2" applyFont="1" applyFill="1" applyBorder="1" applyAlignment="1">
      <alignment horizontal="left" vertical="center" wrapText="1"/>
    </xf>
    <xf numFmtId="0" fontId="5" fillId="0" borderId="14" xfId="2" applyFont="1" applyFill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12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left" vertical="center" wrapText="1"/>
    </xf>
    <xf numFmtId="0" fontId="5" fillId="0" borderId="12" xfId="2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178" fontId="5" fillId="0" borderId="14" xfId="0" applyNumberFormat="1" applyFont="1" applyBorder="1" applyAlignment="1">
      <alignment horizontal="center" vertical="center" wrapText="1" shrinkToFit="1"/>
    </xf>
    <xf numFmtId="0" fontId="5" fillId="0" borderId="1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6" xfId="5" applyFont="1" applyBorder="1" applyAlignment="1">
      <alignment horizontal="center" vertical="center" wrapText="1"/>
    </xf>
    <xf numFmtId="0" fontId="5" fillId="0" borderId="9" xfId="5" applyFont="1" applyBorder="1" applyAlignment="1">
      <alignment horizontal="center" vertical="center" wrapText="1"/>
    </xf>
    <xf numFmtId="0" fontId="5" fillId="0" borderId="3" xfId="5" applyFont="1" applyBorder="1" applyAlignment="1">
      <alignment horizontal="center" vertical="center" wrapText="1"/>
    </xf>
    <xf numFmtId="0" fontId="5" fillId="0" borderId="12" xfId="5" applyFont="1" applyBorder="1" applyAlignment="1">
      <alignment horizontal="center" vertical="center" wrapText="1"/>
    </xf>
    <xf numFmtId="0" fontId="26" fillId="2" borderId="11" xfId="0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horizontal="center" vertical="center" wrapText="1"/>
    </xf>
    <xf numFmtId="0" fontId="26" fillId="2" borderId="16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/>
    </xf>
    <xf numFmtId="0" fontId="26" fillId="2" borderId="9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left" vertical="center" wrapText="1"/>
    </xf>
    <xf numFmtId="0" fontId="18" fillId="2" borderId="14" xfId="0" applyFont="1" applyFill="1" applyBorder="1" applyAlignment="1">
      <alignment horizontal="left" vertical="center"/>
    </xf>
    <xf numFmtId="0" fontId="5" fillId="0" borderId="16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/>
    </xf>
    <xf numFmtId="0" fontId="5" fillId="0" borderId="9" xfId="3" applyFont="1" applyBorder="1" applyAlignment="1">
      <alignment horizontal="center" vertical="center"/>
    </xf>
    <xf numFmtId="0" fontId="5" fillId="0" borderId="16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/>
    </xf>
    <xf numFmtId="0" fontId="5" fillId="0" borderId="9" xfId="3" applyFont="1" applyFill="1" applyBorder="1" applyAlignment="1">
      <alignment horizontal="center" vertical="center"/>
    </xf>
    <xf numFmtId="0" fontId="5" fillId="0" borderId="3" xfId="3" applyFont="1" applyBorder="1" applyAlignment="1">
      <alignment horizontal="center" vertical="center"/>
    </xf>
    <xf numFmtId="0" fontId="5" fillId="0" borderId="12" xfId="3" applyFont="1" applyBorder="1" applyAlignment="1">
      <alignment horizontal="center" vertical="center"/>
    </xf>
    <xf numFmtId="0" fontId="5" fillId="0" borderId="16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2" borderId="16" xfId="3" applyFont="1" applyFill="1" applyBorder="1" applyAlignment="1">
      <alignment horizontal="center" vertical="center" wrapText="1"/>
    </xf>
    <xf numFmtId="0" fontId="5" fillId="2" borderId="8" xfId="3" applyFont="1" applyFill="1" applyBorder="1" applyAlignment="1">
      <alignment horizontal="center" vertical="center" wrapText="1"/>
    </xf>
    <xf numFmtId="0" fontId="5" fillId="2" borderId="9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/>
    </xf>
    <xf numFmtId="0" fontId="5" fillId="0" borderId="2" xfId="3" applyFont="1" applyFill="1" applyBorder="1" applyAlignment="1">
      <alignment horizontal="center" vertical="center"/>
    </xf>
    <xf numFmtId="0" fontId="5" fillId="0" borderId="12" xfId="3" applyFont="1" applyFill="1" applyBorder="1" applyAlignment="1">
      <alignment horizontal="center" vertical="center"/>
    </xf>
    <xf numFmtId="38" fontId="21" fillId="2" borderId="0" xfId="1" applyFont="1" applyFill="1" applyAlignment="1">
      <alignment horizontal="left" vertical="center" wrapText="1"/>
    </xf>
    <xf numFmtId="38" fontId="27" fillId="2" borderId="0" xfId="1" applyFont="1" applyFill="1" applyAlignment="1">
      <alignment horizontal="left" vertical="center" wrapText="1"/>
    </xf>
    <xf numFmtId="0" fontId="0" fillId="2" borderId="4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/>
    </xf>
    <xf numFmtId="0" fontId="19" fillId="2" borderId="4" xfId="0" applyFont="1" applyFill="1" applyBorder="1" applyAlignment="1">
      <alignment horizontal="right"/>
    </xf>
    <xf numFmtId="0" fontId="5" fillId="2" borderId="14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</cellXfs>
  <cellStyles count="8">
    <cellStyle name="パーセント" xfId="7" builtinId="5"/>
    <cellStyle name="桁区切り" xfId="1" builtinId="6"/>
    <cellStyle name="標準" xfId="0" builtinId="0"/>
    <cellStyle name="標準 2" xfId="2" xr:uid="{00000000-0005-0000-0000-000003000000}"/>
    <cellStyle name="標準 2 2" xfId="5" xr:uid="{00000000-0005-0000-0000-000004000000}"/>
    <cellStyle name="標準 3" xfId="6" xr:uid="{00000000-0005-0000-0000-000005000000}"/>
    <cellStyle name="標準_附属明細表PL・NW・WS　20060423修正版" xfId="3" xr:uid="{00000000-0005-0000-0000-000006000000}"/>
    <cellStyle name="標準１" xfId="4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N49"/>
  <sheetViews>
    <sheetView tabSelected="1" topLeftCell="A10" zoomScaleNormal="100" zoomScaleSheetLayoutView="100" workbookViewId="0">
      <selection activeCell="F57" sqref="F57"/>
    </sheetView>
  </sheetViews>
  <sheetFormatPr defaultRowHeight="13.5"/>
  <cols>
    <col min="1" max="1" width="4.875" customWidth="1"/>
    <col min="2" max="2" width="0.875" customWidth="1"/>
    <col min="3" max="3" width="3.875" customWidth="1"/>
    <col min="4" max="4" width="16.875" customWidth="1"/>
    <col min="5" max="12" width="16.125" customWidth="1"/>
    <col min="13" max="13" width="0.625" customWidth="1"/>
    <col min="14" max="14" width="0.375" customWidth="1"/>
  </cols>
  <sheetData>
    <row r="1" spans="2:13" ht="18.75" customHeight="1">
      <c r="B1" s="199" t="s">
        <v>10</v>
      </c>
      <c r="C1" s="200"/>
      <c r="D1" s="200"/>
      <c r="E1" s="200"/>
    </row>
    <row r="2" spans="2:13" ht="24" customHeight="1">
      <c r="B2" s="201" t="s">
        <v>11</v>
      </c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</row>
    <row r="3" spans="2:13" ht="19.5" customHeight="1">
      <c r="B3" s="199" t="s">
        <v>12</v>
      </c>
      <c r="C3" s="200"/>
      <c r="D3" s="200"/>
      <c r="E3" s="200"/>
      <c r="F3" s="200"/>
      <c r="G3" s="2"/>
      <c r="H3" s="2"/>
      <c r="I3" s="2"/>
      <c r="J3" s="2"/>
      <c r="K3" s="2"/>
      <c r="L3" s="2"/>
    </row>
    <row r="4" spans="2:13" ht="16.5" customHeight="1">
      <c r="B4" s="199" t="s">
        <v>13</v>
      </c>
      <c r="C4" s="200"/>
      <c r="D4" s="200"/>
      <c r="E4" s="200"/>
      <c r="F4" s="200"/>
      <c r="G4" s="200"/>
      <c r="H4" s="200"/>
      <c r="I4" s="200"/>
      <c r="J4" s="200"/>
      <c r="K4" s="200"/>
      <c r="L4" s="200"/>
    </row>
    <row r="5" spans="2:13" ht="20.25" customHeight="1">
      <c r="B5" s="3"/>
      <c r="C5" s="79" t="s">
        <v>14</v>
      </c>
      <c r="D5" s="79"/>
      <c r="E5" s="75"/>
      <c r="F5" s="55"/>
      <c r="G5" s="4"/>
      <c r="H5" s="4"/>
      <c r="I5" s="4"/>
      <c r="J5" s="4"/>
      <c r="K5" s="78" t="s">
        <v>164</v>
      </c>
      <c r="L5" s="4"/>
      <c r="M5" s="3"/>
    </row>
    <row r="6" spans="2:13" ht="37.5" customHeight="1">
      <c r="B6" s="3"/>
      <c r="C6" s="202" t="s">
        <v>15</v>
      </c>
      <c r="D6" s="202"/>
      <c r="E6" s="35" t="s">
        <v>16</v>
      </c>
      <c r="F6" s="35" t="s">
        <v>17</v>
      </c>
      <c r="G6" s="35" t="s">
        <v>18</v>
      </c>
      <c r="H6" s="35" t="s">
        <v>201</v>
      </c>
      <c r="I6" s="68" t="s">
        <v>174</v>
      </c>
      <c r="J6" s="36" t="s">
        <v>175</v>
      </c>
      <c r="K6" s="76" t="s">
        <v>176</v>
      </c>
      <c r="L6" s="5"/>
      <c r="M6" s="3"/>
    </row>
    <row r="7" spans="2:13" ht="15" customHeight="1">
      <c r="B7" s="3"/>
      <c r="C7" s="198" t="s">
        <v>19</v>
      </c>
      <c r="D7" s="198"/>
      <c r="E7" s="77">
        <f>SUBTOTAL(9,E8:E16)</f>
        <v>1716484043</v>
      </c>
      <c r="F7" s="77">
        <f t="shared" ref="F7:K7" si="0">SUBTOTAL(9,F8:F16)</f>
        <v>0</v>
      </c>
      <c r="G7" s="77">
        <f t="shared" si="0"/>
        <v>0</v>
      </c>
      <c r="H7" s="77">
        <f t="shared" si="0"/>
        <v>1716484043</v>
      </c>
      <c r="I7" s="77">
        <f t="shared" si="0"/>
        <v>1409168454</v>
      </c>
      <c r="J7" s="77">
        <f t="shared" si="0"/>
        <v>31661347</v>
      </c>
      <c r="K7" s="77">
        <f t="shared" si="0"/>
        <v>307315589</v>
      </c>
      <c r="L7" s="5"/>
      <c r="M7" s="3"/>
    </row>
    <row r="8" spans="2:13" ht="15" customHeight="1">
      <c r="B8" s="3"/>
      <c r="C8" s="198" t="s">
        <v>20</v>
      </c>
      <c r="D8" s="198"/>
      <c r="E8" s="77">
        <v>214487152</v>
      </c>
      <c r="F8" s="77">
        <v>0</v>
      </c>
      <c r="G8" s="77">
        <v>0</v>
      </c>
      <c r="H8" s="77">
        <f>E8+F8-G8</f>
        <v>214487152</v>
      </c>
      <c r="I8" s="77">
        <v>0</v>
      </c>
      <c r="J8" s="77">
        <v>0</v>
      </c>
      <c r="K8" s="77">
        <f t="shared" ref="K8:K23" si="1">H8-I8</f>
        <v>214487152</v>
      </c>
      <c r="L8" s="5"/>
      <c r="M8" s="3"/>
    </row>
    <row r="9" spans="2:13" ht="15" customHeight="1">
      <c r="B9" s="3"/>
      <c r="C9" s="198" t="s">
        <v>21</v>
      </c>
      <c r="D9" s="198"/>
      <c r="E9" s="77">
        <v>0</v>
      </c>
      <c r="F9" s="77">
        <v>0</v>
      </c>
      <c r="G9" s="77">
        <v>0</v>
      </c>
      <c r="H9" s="77">
        <f t="shared" ref="H9:H23" si="2">E9+F9-G9</f>
        <v>0</v>
      </c>
      <c r="I9" s="77">
        <v>0</v>
      </c>
      <c r="J9" s="77">
        <v>0</v>
      </c>
      <c r="K9" s="77">
        <f t="shared" si="1"/>
        <v>0</v>
      </c>
      <c r="L9" s="5"/>
      <c r="M9" s="3"/>
    </row>
    <row r="10" spans="2:13" ht="15" customHeight="1">
      <c r="B10" s="3"/>
      <c r="C10" s="198" t="s">
        <v>22</v>
      </c>
      <c r="D10" s="198"/>
      <c r="E10" s="77">
        <v>1476939295</v>
      </c>
      <c r="F10" s="77">
        <v>0</v>
      </c>
      <c r="G10" s="77">
        <v>0</v>
      </c>
      <c r="H10" s="77">
        <f t="shared" si="2"/>
        <v>1476939295</v>
      </c>
      <c r="I10" s="77">
        <v>1391483333</v>
      </c>
      <c r="J10" s="77">
        <v>30972091</v>
      </c>
      <c r="K10" s="77">
        <f t="shared" si="1"/>
        <v>85455962</v>
      </c>
      <c r="L10" s="5"/>
      <c r="M10" s="3"/>
    </row>
    <row r="11" spans="2:13" ht="15" customHeight="1">
      <c r="B11" s="3"/>
      <c r="C11" s="198" t="s">
        <v>23</v>
      </c>
      <c r="D11" s="198"/>
      <c r="E11" s="77">
        <v>25057596</v>
      </c>
      <c r="F11" s="77">
        <v>0</v>
      </c>
      <c r="G11" s="77">
        <v>0</v>
      </c>
      <c r="H11" s="77">
        <f t="shared" si="2"/>
        <v>25057596</v>
      </c>
      <c r="I11" s="77">
        <v>17685121</v>
      </c>
      <c r="J11" s="77">
        <v>689256</v>
      </c>
      <c r="K11" s="77">
        <f t="shared" si="1"/>
        <v>7372475</v>
      </c>
      <c r="L11" s="5"/>
      <c r="M11" s="3"/>
    </row>
    <row r="12" spans="2:13" ht="15" customHeight="1">
      <c r="B12" s="3"/>
      <c r="C12" s="203" t="s">
        <v>24</v>
      </c>
      <c r="D12" s="203"/>
      <c r="E12" s="77">
        <v>0</v>
      </c>
      <c r="F12" s="77">
        <v>0</v>
      </c>
      <c r="G12" s="77">
        <v>0</v>
      </c>
      <c r="H12" s="77">
        <f t="shared" si="2"/>
        <v>0</v>
      </c>
      <c r="I12" s="77">
        <v>0</v>
      </c>
      <c r="J12" s="77">
        <v>0</v>
      </c>
      <c r="K12" s="77">
        <f t="shared" si="1"/>
        <v>0</v>
      </c>
      <c r="L12" s="5"/>
      <c r="M12" s="3"/>
    </row>
    <row r="13" spans="2:13" ht="15" customHeight="1">
      <c r="B13" s="3"/>
      <c r="C13" s="203" t="s">
        <v>25</v>
      </c>
      <c r="D13" s="203"/>
      <c r="E13" s="77">
        <v>0</v>
      </c>
      <c r="F13" s="77">
        <v>0</v>
      </c>
      <c r="G13" s="77">
        <v>0</v>
      </c>
      <c r="H13" s="77">
        <f t="shared" si="2"/>
        <v>0</v>
      </c>
      <c r="I13" s="77">
        <v>0</v>
      </c>
      <c r="J13" s="77">
        <v>0</v>
      </c>
      <c r="K13" s="77">
        <f t="shared" si="1"/>
        <v>0</v>
      </c>
      <c r="L13" s="5"/>
      <c r="M13" s="3"/>
    </row>
    <row r="14" spans="2:13" ht="15" customHeight="1">
      <c r="B14" s="3"/>
      <c r="C14" s="203" t="s">
        <v>26</v>
      </c>
      <c r="D14" s="203"/>
      <c r="E14" s="77">
        <v>0</v>
      </c>
      <c r="F14" s="77">
        <v>0</v>
      </c>
      <c r="G14" s="77">
        <v>0</v>
      </c>
      <c r="H14" s="77">
        <f t="shared" si="2"/>
        <v>0</v>
      </c>
      <c r="I14" s="77">
        <v>0</v>
      </c>
      <c r="J14" s="77">
        <v>0</v>
      </c>
      <c r="K14" s="77">
        <f t="shared" si="1"/>
        <v>0</v>
      </c>
      <c r="L14" s="5"/>
      <c r="M14" s="3"/>
    </row>
    <row r="15" spans="2:13" ht="15" customHeight="1">
      <c r="B15" s="3"/>
      <c r="C15" s="198" t="s">
        <v>27</v>
      </c>
      <c r="D15" s="198"/>
      <c r="E15" s="77">
        <v>0</v>
      </c>
      <c r="F15" s="77">
        <v>0</v>
      </c>
      <c r="G15" s="77">
        <v>0</v>
      </c>
      <c r="H15" s="77">
        <f t="shared" si="2"/>
        <v>0</v>
      </c>
      <c r="I15" s="77">
        <v>0</v>
      </c>
      <c r="J15" s="77">
        <v>0</v>
      </c>
      <c r="K15" s="77">
        <f t="shared" si="1"/>
        <v>0</v>
      </c>
      <c r="L15" s="5"/>
      <c r="M15" s="3"/>
    </row>
    <row r="16" spans="2:13" ht="15" customHeight="1">
      <c r="B16" s="3"/>
      <c r="C16" s="198" t="s">
        <v>28</v>
      </c>
      <c r="D16" s="198"/>
      <c r="E16" s="77">
        <v>0</v>
      </c>
      <c r="F16" s="77">
        <v>0</v>
      </c>
      <c r="G16" s="77">
        <v>0</v>
      </c>
      <c r="H16" s="77">
        <f t="shared" si="2"/>
        <v>0</v>
      </c>
      <c r="I16" s="77">
        <v>0</v>
      </c>
      <c r="J16" s="77">
        <v>0</v>
      </c>
      <c r="K16" s="77">
        <f t="shared" si="1"/>
        <v>0</v>
      </c>
      <c r="L16" s="5"/>
      <c r="M16" s="3"/>
    </row>
    <row r="17" spans="2:13" ht="15" customHeight="1">
      <c r="B17" s="3"/>
      <c r="C17" s="205" t="s">
        <v>29</v>
      </c>
      <c r="D17" s="205"/>
      <c r="E17" s="77">
        <f>SUBTOTAL(9,E18:E22)</f>
        <v>0</v>
      </c>
      <c r="F17" s="77">
        <f t="shared" ref="F17:K17" si="3">SUBTOTAL(9,F18:F22)</f>
        <v>0</v>
      </c>
      <c r="G17" s="77">
        <f t="shared" si="3"/>
        <v>0</v>
      </c>
      <c r="H17" s="77">
        <f t="shared" si="3"/>
        <v>0</v>
      </c>
      <c r="I17" s="77">
        <f t="shared" si="3"/>
        <v>0</v>
      </c>
      <c r="J17" s="77">
        <f t="shared" si="3"/>
        <v>0</v>
      </c>
      <c r="K17" s="77">
        <f t="shared" si="3"/>
        <v>0</v>
      </c>
      <c r="L17" s="5"/>
      <c r="M17" s="3"/>
    </row>
    <row r="18" spans="2:13" ht="15" customHeight="1">
      <c r="B18" s="3"/>
      <c r="C18" s="198" t="s">
        <v>30</v>
      </c>
      <c r="D18" s="198"/>
      <c r="E18" s="77">
        <v>0</v>
      </c>
      <c r="F18" s="77">
        <v>0</v>
      </c>
      <c r="G18" s="77">
        <v>0</v>
      </c>
      <c r="H18" s="77">
        <f t="shared" si="2"/>
        <v>0</v>
      </c>
      <c r="I18" s="77">
        <v>0</v>
      </c>
      <c r="J18" s="77">
        <v>0</v>
      </c>
      <c r="K18" s="77">
        <f t="shared" si="1"/>
        <v>0</v>
      </c>
      <c r="L18" s="5"/>
      <c r="M18" s="3"/>
    </row>
    <row r="19" spans="2:13" ht="15" customHeight="1">
      <c r="B19" s="3"/>
      <c r="C19" s="204" t="s">
        <v>31</v>
      </c>
      <c r="D19" s="204"/>
      <c r="E19" s="77">
        <v>0</v>
      </c>
      <c r="F19" s="77">
        <v>0</v>
      </c>
      <c r="G19" s="77">
        <v>0</v>
      </c>
      <c r="H19" s="77">
        <f t="shared" si="2"/>
        <v>0</v>
      </c>
      <c r="I19" s="77">
        <v>0</v>
      </c>
      <c r="J19" s="77">
        <v>0</v>
      </c>
      <c r="K19" s="77">
        <f t="shared" si="1"/>
        <v>0</v>
      </c>
      <c r="L19" s="5"/>
      <c r="M19" s="3"/>
    </row>
    <row r="20" spans="2:13" ht="15" customHeight="1">
      <c r="B20" s="3"/>
      <c r="C20" s="204" t="s">
        <v>23</v>
      </c>
      <c r="D20" s="204"/>
      <c r="E20" s="77">
        <v>0</v>
      </c>
      <c r="F20" s="77">
        <v>0</v>
      </c>
      <c r="G20" s="77">
        <v>0</v>
      </c>
      <c r="H20" s="77">
        <f t="shared" si="2"/>
        <v>0</v>
      </c>
      <c r="I20" s="77">
        <v>0</v>
      </c>
      <c r="J20" s="77">
        <v>0</v>
      </c>
      <c r="K20" s="77">
        <f t="shared" si="1"/>
        <v>0</v>
      </c>
      <c r="L20" s="5"/>
      <c r="M20" s="3"/>
    </row>
    <row r="21" spans="2:13" ht="15" customHeight="1">
      <c r="B21" s="3"/>
      <c r="C21" s="204" t="s">
        <v>27</v>
      </c>
      <c r="D21" s="204"/>
      <c r="E21" s="77">
        <v>0</v>
      </c>
      <c r="F21" s="77">
        <v>0</v>
      </c>
      <c r="G21" s="77">
        <v>0</v>
      </c>
      <c r="H21" s="77">
        <f t="shared" si="2"/>
        <v>0</v>
      </c>
      <c r="I21" s="77">
        <v>0</v>
      </c>
      <c r="J21" s="77">
        <v>0</v>
      </c>
      <c r="K21" s="77">
        <f t="shared" si="1"/>
        <v>0</v>
      </c>
      <c r="L21" s="5"/>
      <c r="M21" s="3"/>
    </row>
    <row r="22" spans="2:13" ht="15" customHeight="1">
      <c r="B22" s="3"/>
      <c r="C22" s="204" t="s">
        <v>28</v>
      </c>
      <c r="D22" s="204"/>
      <c r="E22" s="77">
        <v>0</v>
      </c>
      <c r="F22" s="77">
        <v>0</v>
      </c>
      <c r="G22" s="77">
        <v>0</v>
      </c>
      <c r="H22" s="77">
        <f t="shared" si="2"/>
        <v>0</v>
      </c>
      <c r="I22" s="77">
        <v>0</v>
      </c>
      <c r="J22" s="77">
        <v>0</v>
      </c>
      <c r="K22" s="77">
        <f t="shared" si="1"/>
        <v>0</v>
      </c>
      <c r="L22" s="5"/>
      <c r="M22" s="3"/>
    </row>
    <row r="23" spans="2:13" ht="15" customHeight="1">
      <c r="B23" s="3"/>
      <c r="C23" s="204" t="s">
        <v>32</v>
      </c>
      <c r="D23" s="204"/>
      <c r="E23" s="77">
        <v>1656021241</v>
      </c>
      <c r="F23" s="77">
        <v>0</v>
      </c>
      <c r="G23" s="77">
        <v>0</v>
      </c>
      <c r="H23" s="77">
        <f t="shared" si="2"/>
        <v>1656021241</v>
      </c>
      <c r="I23" s="77">
        <v>1653302635</v>
      </c>
      <c r="J23" s="77">
        <v>448980</v>
      </c>
      <c r="K23" s="77">
        <f t="shared" si="1"/>
        <v>2718606</v>
      </c>
      <c r="L23" s="5"/>
      <c r="M23" s="3"/>
    </row>
    <row r="24" spans="2:13" ht="15" customHeight="1">
      <c r="B24" s="3"/>
      <c r="C24" s="206" t="s">
        <v>7</v>
      </c>
      <c r="D24" s="207"/>
      <c r="E24" s="77">
        <f>SUBTOTAL(9,E7:E23)</f>
        <v>3372505284</v>
      </c>
      <c r="F24" s="77">
        <f t="shared" ref="F24:K24" si="4">SUBTOTAL(9,F7:F23)</f>
        <v>0</v>
      </c>
      <c r="G24" s="77">
        <f t="shared" si="4"/>
        <v>0</v>
      </c>
      <c r="H24" s="77">
        <f t="shared" si="4"/>
        <v>3372505284</v>
      </c>
      <c r="I24" s="77">
        <f t="shared" si="4"/>
        <v>3062471089</v>
      </c>
      <c r="J24" s="77">
        <f t="shared" si="4"/>
        <v>32110327</v>
      </c>
      <c r="K24" s="77">
        <f t="shared" si="4"/>
        <v>310034195</v>
      </c>
      <c r="L24" s="5"/>
      <c r="M24" s="3"/>
    </row>
    <row r="25" spans="2:13" ht="8.4499999999999993" customHeight="1">
      <c r="B25" s="3"/>
      <c r="C25" s="6"/>
      <c r="D25" s="7"/>
      <c r="E25" s="7"/>
      <c r="F25" s="7"/>
      <c r="G25" s="7"/>
      <c r="H25" s="7"/>
      <c r="I25" s="8"/>
      <c r="J25" s="8"/>
      <c r="K25" s="9"/>
      <c r="L25" s="9"/>
      <c r="M25" s="3"/>
    </row>
    <row r="26" spans="2:13" ht="6.75" customHeight="1">
      <c r="B26" s="3"/>
      <c r="C26" s="3"/>
      <c r="D26" s="10"/>
      <c r="E26" s="11"/>
      <c r="F26" s="11"/>
      <c r="G26" s="11"/>
      <c r="H26" s="11"/>
      <c r="I26" s="11"/>
      <c r="J26" s="11"/>
      <c r="K26" s="3"/>
      <c r="L26" s="3"/>
      <c r="M26" s="3"/>
    </row>
    <row r="27" spans="2:13" ht="20.25" customHeight="1">
      <c r="B27" s="3"/>
      <c r="C27" s="80" t="s">
        <v>161</v>
      </c>
      <c r="D27" s="12"/>
      <c r="E27" s="11"/>
      <c r="F27" s="11"/>
      <c r="G27" s="11"/>
      <c r="H27" s="11"/>
      <c r="I27" s="11"/>
      <c r="J27" s="11"/>
      <c r="K27" s="3"/>
      <c r="L27" s="78" t="s">
        <v>164</v>
      </c>
      <c r="M27" s="3"/>
    </row>
    <row r="28" spans="2:13" ht="18.75" customHeight="1">
      <c r="B28" s="3"/>
      <c r="C28" s="202" t="s">
        <v>15</v>
      </c>
      <c r="D28" s="202"/>
      <c r="E28" s="202" t="s">
        <v>33</v>
      </c>
      <c r="F28" s="202" t="s">
        <v>34</v>
      </c>
      <c r="G28" s="202" t="s">
        <v>35</v>
      </c>
      <c r="H28" s="202" t="s">
        <v>36</v>
      </c>
      <c r="I28" s="202" t="s">
        <v>37</v>
      </c>
      <c r="J28" s="202" t="s">
        <v>38</v>
      </c>
      <c r="K28" s="202" t="s">
        <v>39</v>
      </c>
      <c r="L28" s="202" t="s">
        <v>40</v>
      </c>
      <c r="M28" s="3"/>
    </row>
    <row r="29" spans="2:13" ht="18.75" customHeight="1">
      <c r="B29" s="3"/>
      <c r="C29" s="202"/>
      <c r="D29" s="202"/>
      <c r="E29" s="202"/>
      <c r="F29" s="202"/>
      <c r="G29" s="202"/>
      <c r="H29" s="202"/>
      <c r="I29" s="202"/>
      <c r="J29" s="202"/>
      <c r="K29" s="202"/>
      <c r="L29" s="202"/>
      <c r="M29" s="3"/>
    </row>
    <row r="30" spans="2:13" ht="15" customHeight="1">
      <c r="B30" s="3"/>
      <c r="C30" s="208" t="s">
        <v>19</v>
      </c>
      <c r="D30" s="209"/>
      <c r="E30" s="77">
        <f>SUBTOTAL(9,E31:E39)</f>
        <v>0</v>
      </c>
      <c r="F30" s="77">
        <f t="shared" ref="F30:L30" si="5">SUBTOTAL(9,F31:F39)</f>
        <v>0</v>
      </c>
      <c r="G30" s="77">
        <f t="shared" si="5"/>
        <v>0</v>
      </c>
      <c r="H30" s="77">
        <f t="shared" si="5"/>
        <v>307315589</v>
      </c>
      <c r="I30" s="77">
        <f t="shared" si="5"/>
        <v>0</v>
      </c>
      <c r="J30" s="77">
        <f t="shared" si="5"/>
        <v>0</v>
      </c>
      <c r="K30" s="77">
        <f t="shared" si="5"/>
        <v>0</v>
      </c>
      <c r="L30" s="77">
        <f t="shared" si="5"/>
        <v>307315589</v>
      </c>
      <c r="M30" s="3"/>
    </row>
    <row r="31" spans="2:13" ht="15" customHeight="1">
      <c r="B31" s="3"/>
      <c r="C31" s="198" t="s">
        <v>30</v>
      </c>
      <c r="D31" s="198"/>
      <c r="E31" s="77">
        <v>0</v>
      </c>
      <c r="F31" s="77">
        <v>0</v>
      </c>
      <c r="G31" s="77">
        <v>0</v>
      </c>
      <c r="H31" s="77">
        <v>214487152</v>
      </c>
      <c r="I31" s="77">
        <v>0</v>
      </c>
      <c r="J31" s="77">
        <v>0</v>
      </c>
      <c r="K31" s="77">
        <v>0</v>
      </c>
      <c r="L31" s="77">
        <f>SUM(E31:K31)</f>
        <v>214487152</v>
      </c>
      <c r="M31" s="3"/>
    </row>
    <row r="32" spans="2:13" ht="15" customHeight="1">
      <c r="B32" s="3"/>
      <c r="C32" s="198" t="s">
        <v>21</v>
      </c>
      <c r="D32" s="198"/>
      <c r="E32" s="77">
        <v>0</v>
      </c>
      <c r="F32" s="77">
        <v>0</v>
      </c>
      <c r="G32" s="77">
        <v>0</v>
      </c>
      <c r="H32" s="77">
        <v>0</v>
      </c>
      <c r="I32" s="77">
        <v>0</v>
      </c>
      <c r="J32" s="77">
        <v>0</v>
      </c>
      <c r="K32" s="77">
        <v>0</v>
      </c>
      <c r="L32" s="77">
        <f t="shared" ref="L32:L44" si="6">SUM(E32:K32)</f>
        <v>0</v>
      </c>
      <c r="M32" s="3"/>
    </row>
    <row r="33" spans="2:14" ht="15" customHeight="1">
      <c r="B33" s="3"/>
      <c r="C33" s="198" t="s">
        <v>22</v>
      </c>
      <c r="D33" s="198"/>
      <c r="E33" s="77">
        <v>0</v>
      </c>
      <c r="F33" s="77">
        <v>0</v>
      </c>
      <c r="G33" s="77">
        <v>0</v>
      </c>
      <c r="H33" s="77">
        <v>85455962</v>
      </c>
      <c r="I33" s="77">
        <v>0</v>
      </c>
      <c r="J33" s="77">
        <v>0</v>
      </c>
      <c r="K33" s="77">
        <v>0</v>
      </c>
      <c r="L33" s="77">
        <f>SUM(E33:K33)</f>
        <v>85455962</v>
      </c>
      <c r="M33" s="3"/>
    </row>
    <row r="34" spans="2:14" ht="15" customHeight="1">
      <c r="B34" s="3"/>
      <c r="C34" s="198" t="s">
        <v>23</v>
      </c>
      <c r="D34" s="198"/>
      <c r="E34" s="77">
        <v>0</v>
      </c>
      <c r="F34" s="77">
        <v>0</v>
      </c>
      <c r="G34" s="77">
        <v>0</v>
      </c>
      <c r="H34" s="77">
        <v>7372475</v>
      </c>
      <c r="I34" s="77">
        <v>0</v>
      </c>
      <c r="J34" s="77">
        <v>0</v>
      </c>
      <c r="K34" s="77">
        <v>0</v>
      </c>
      <c r="L34" s="77">
        <f>SUM(E34:K34)</f>
        <v>7372475</v>
      </c>
      <c r="M34" s="3"/>
    </row>
    <row r="35" spans="2:14" ht="15" customHeight="1">
      <c r="B35" s="3"/>
      <c r="C35" s="203" t="s">
        <v>24</v>
      </c>
      <c r="D35" s="203"/>
      <c r="E35" s="77">
        <v>0</v>
      </c>
      <c r="F35" s="77">
        <v>0</v>
      </c>
      <c r="G35" s="77">
        <v>0</v>
      </c>
      <c r="H35" s="77">
        <v>0</v>
      </c>
      <c r="I35" s="77">
        <v>0</v>
      </c>
      <c r="J35" s="77">
        <v>0</v>
      </c>
      <c r="K35" s="77">
        <v>0</v>
      </c>
      <c r="L35" s="77">
        <f t="shared" si="6"/>
        <v>0</v>
      </c>
      <c r="M35" s="3"/>
    </row>
    <row r="36" spans="2:14" ht="15" customHeight="1">
      <c r="B36" s="3"/>
      <c r="C36" s="203" t="s">
        <v>25</v>
      </c>
      <c r="D36" s="203"/>
      <c r="E36" s="77">
        <v>0</v>
      </c>
      <c r="F36" s="77">
        <v>0</v>
      </c>
      <c r="G36" s="77">
        <v>0</v>
      </c>
      <c r="H36" s="77">
        <v>0</v>
      </c>
      <c r="I36" s="77">
        <v>0</v>
      </c>
      <c r="J36" s="77">
        <v>0</v>
      </c>
      <c r="K36" s="77">
        <v>0</v>
      </c>
      <c r="L36" s="77">
        <f t="shared" si="6"/>
        <v>0</v>
      </c>
      <c r="M36" s="3"/>
    </row>
    <row r="37" spans="2:14" ht="15" customHeight="1">
      <c r="B37" s="3"/>
      <c r="C37" s="203" t="s">
        <v>26</v>
      </c>
      <c r="D37" s="203"/>
      <c r="E37" s="77">
        <v>0</v>
      </c>
      <c r="F37" s="77">
        <v>0</v>
      </c>
      <c r="G37" s="77">
        <v>0</v>
      </c>
      <c r="H37" s="77">
        <v>0</v>
      </c>
      <c r="I37" s="77">
        <v>0</v>
      </c>
      <c r="J37" s="77">
        <v>0</v>
      </c>
      <c r="K37" s="77">
        <v>0</v>
      </c>
      <c r="L37" s="77">
        <f t="shared" si="6"/>
        <v>0</v>
      </c>
      <c r="M37" s="3"/>
    </row>
    <row r="38" spans="2:14" ht="15" customHeight="1">
      <c r="B38" s="3"/>
      <c r="C38" s="198" t="s">
        <v>27</v>
      </c>
      <c r="D38" s="198"/>
      <c r="E38" s="77">
        <v>0</v>
      </c>
      <c r="F38" s="77">
        <v>0</v>
      </c>
      <c r="G38" s="77">
        <v>0</v>
      </c>
      <c r="H38" s="77">
        <v>0</v>
      </c>
      <c r="I38" s="77">
        <v>0</v>
      </c>
      <c r="J38" s="77">
        <v>0</v>
      </c>
      <c r="K38" s="77">
        <v>0</v>
      </c>
      <c r="L38" s="77">
        <f t="shared" si="6"/>
        <v>0</v>
      </c>
      <c r="M38" s="3"/>
    </row>
    <row r="39" spans="2:14" ht="15" customHeight="1">
      <c r="B39" s="3"/>
      <c r="C39" s="198" t="s">
        <v>28</v>
      </c>
      <c r="D39" s="198"/>
      <c r="E39" s="77">
        <v>0</v>
      </c>
      <c r="F39" s="77">
        <v>0</v>
      </c>
      <c r="G39" s="77">
        <v>0</v>
      </c>
      <c r="H39" s="77">
        <v>0</v>
      </c>
      <c r="I39" s="77">
        <v>0</v>
      </c>
      <c r="J39" s="77">
        <v>0</v>
      </c>
      <c r="K39" s="77">
        <v>0</v>
      </c>
      <c r="L39" s="77">
        <f>SUM(E39:K39)</f>
        <v>0</v>
      </c>
      <c r="M39" s="3"/>
    </row>
    <row r="40" spans="2:14" ht="15" customHeight="1">
      <c r="B40" s="3"/>
      <c r="C40" s="208" t="s">
        <v>29</v>
      </c>
      <c r="D40" s="209"/>
      <c r="E40" s="77">
        <f>SUBTOTAL(9,E41:E45)</f>
        <v>0</v>
      </c>
      <c r="F40" s="77">
        <f>SUBTOTAL(9,F41:F45)</f>
        <v>0</v>
      </c>
      <c r="G40" s="77">
        <f t="shared" ref="G40:K40" si="7">SUBTOTAL(9,G41:G45)</f>
        <v>0</v>
      </c>
      <c r="H40" s="77">
        <f t="shared" si="7"/>
        <v>0</v>
      </c>
      <c r="I40" s="77">
        <f t="shared" si="7"/>
        <v>0</v>
      </c>
      <c r="J40" s="77">
        <f t="shared" si="7"/>
        <v>0</v>
      </c>
      <c r="K40" s="77">
        <f t="shared" si="7"/>
        <v>0</v>
      </c>
      <c r="L40" s="77">
        <f>SUBTOTAL(9,L41:L45)</f>
        <v>0</v>
      </c>
      <c r="M40" s="13"/>
    </row>
    <row r="41" spans="2:14" ht="15" customHeight="1">
      <c r="B41" s="3"/>
      <c r="C41" s="198" t="s">
        <v>30</v>
      </c>
      <c r="D41" s="198"/>
      <c r="E41" s="77">
        <v>0</v>
      </c>
      <c r="F41" s="77">
        <v>0</v>
      </c>
      <c r="G41" s="77">
        <v>0</v>
      </c>
      <c r="H41" s="77">
        <v>0</v>
      </c>
      <c r="I41" s="77">
        <v>0</v>
      </c>
      <c r="J41" s="77">
        <v>0</v>
      </c>
      <c r="K41" s="77">
        <v>0</v>
      </c>
      <c r="L41" s="77">
        <f>SUM(E41:K41)</f>
        <v>0</v>
      </c>
      <c r="M41" s="3"/>
    </row>
    <row r="42" spans="2:14" ht="15" customHeight="1">
      <c r="B42" s="3"/>
      <c r="C42" s="198" t="s">
        <v>31</v>
      </c>
      <c r="D42" s="198"/>
      <c r="E42" s="77">
        <v>0</v>
      </c>
      <c r="F42" s="77">
        <v>0</v>
      </c>
      <c r="G42" s="77">
        <v>0</v>
      </c>
      <c r="H42" s="77">
        <v>0</v>
      </c>
      <c r="I42" s="77">
        <v>0</v>
      </c>
      <c r="J42" s="77">
        <v>0</v>
      </c>
      <c r="K42" s="77">
        <v>0</v>
      </c>
      <c r="L42" s="77">
        <f t="shared" si="6"/>
        <v>0</v>
      </c>
      <c r="M42" s="3"/>
    </row>
    <row r="43" spans="2:14" ht="15" customHeight="1">
      <c r="B43" s="3"/>
      <c r="C43" s="198" t="s">
        <v>23</v>
      </c>
      <c r="D43" s="198"/>
      <c r="E43" s="77">
        <v>0</v>
      </c>
      <c r="F43" s="77">
        <v>0</v>
      </c>
      <c r="G43" s="77">
        <v>0</v>
      </c>
      <c r="H43" s="77">
        <v>0</v>
      </c>
      <c r="I43" s="77">
        <v>0</v>
      </c>
      <c r="J43" s="77">
        <v>0</v>
      </c>
      <c r="K43" s="77">
        <v>0</v>
      </c>
      <c r="L43" s="77">
        <f>SUM(E43:K43)</f>
        <v>0</v>
      </c>
      <c r="M43" s="3"/>
    </row>
    <row r="44" spans="2:14" ht="15" customHeight="1">
      <c r="B44" s="3"/>
      <c r="C44" s="198" t="s">
        <v>27</v>
      </c>
      <c r="D44" s="198"/>
      <c r="E44" s="77">
        <v>0</v>
      </c>
      <c r="F44" s="77">
        <v>0</v>
      </c>
      <c r="G44" s="77">
        <v>0</v>
      </c>
      <c r="H44" s="77">
        <v>0</v>
      </c>
      <c r="I44" s="77">
        <v>0</v>
      </c>
      <c r="J44" s="77">
        <v>0</v>
      </c>
      <c r="K44" s="77">
        <v>0</v>
      </c>
      <c r="L44" s="77">
        <f t="shared" si="6"/>
        <v>0</v>
      </c>
      <c r="M44" s="3"/>
    </row>
    <row r="45" spans="2:14" ht="15" customHeight="1">
      <c r="B45" s="3"/>
      <c r="C45" s="198" t="s">
        <v>28</v>
      </c>
      <c r="D45" s="198"/>
      <c r="E45" s="77">
        <v>0</v>
      </c>
      <c r="F45" s="77">
        <v>0</v>
      </c>
      <c r="G45" s="77">
        <v>0</v>
      </c>
      <c r="H45" s="77">
        <v>0</v>
      </c>
      <c r="I45" s="77">
        <v>0</v>
      </c>
      <c r="J45" s="77">
        <v>0</v>
      </c>
      <c r="K45" s="77">
        <v>0</v>
      </c>
      <c r="L45" s="77">
        <f>SUM(E45:K45)</f>
        <v>0</v>
      </c>
      <c r="M45" s="3"/>
    </row>
    <row r="46" spans="2:14" ht="15" customHeight="1">
      <c r="B46" s="3"/>
      <c r="C46" s="210" t="s">
        <v>32</v>
      </c>
      <c r="D46" s="211"/>
      <c r="E46" s="77">
        <v>0</v>
      </c>
      <c r="F46" s="77">
        <v>0</v>
      </c>
      <c r="G46" s="77">
        <v>0</v>
      </c>
      <c r="H46" s="77">
        <v>2718606</v>
      </c>
      <c r="I46" s="77">
        <v>0</v>
      </c>
      <c r="J46" s="77">
        <v>0</v>
      </c>
      <c r="K46" s="77">
        <v>0</v>
      </c>
      <c r="L46" s="77">
        <f>SUM(E46:K46)</f>
        <v>2718606</v>
      </c>
      <c r="M46" s="3"/>
    </row>
    <row r="47" spans="2:14" ht="15" customHeight="1">
      <c r="B47" s="3"/>
      <c r="C47" s="202" t="s">
        <v>40</v>
      </c>
      <c r="D47" s="202"/>
      <c r="E47" s="77">
        <f>SUBTOTAL(9,E30:E46)</f>
        <v>0</v>
      </c>
      <c r="F47" s="77">
        <f t="shared" ref="F47:L47" si="8">SUBTOTAL(9,F30:F46)</f>
        <v>0</v>
      </c>
      <c r="G47" s="77">
        <f t="shared" si="8"/>
        <v>0</v>
      </c>
      <c r="H47" s="77">
        <f t="shared" si="8"/>
        <v>310034195</v>
      </c>
      <c r="I47" s="77">
        <f t="shared" si="8"/>
        <v>0</v>
      </c>
      <c r="J47" s="77">
        <f t="shared" si="8"/>
        <v>0</v>
      </c>
      <c r="K47" s="77">
        <f t="shared" si="8"/>
        <v>0</v>
      </c>
      <c r="L47" s="77">
        <f t="shared" si="8"/>
        <v>310034195</v>
      </c>
      <c r="M47" s="3"/>
    </row>
    <row r="48" spans="2:14" ht="3" customHeight="1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</row>
    <row r="49" spans="2:14" ht="5.0999999999999996" customHeight="1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</row>
  </sheetData>
  <mergeCells count="50">
    <mergeCell ref="C47:D47"/>
    <mergeCell ref="C46:D46"/>
    <mergeCell ref="C45:D45"/>
    <mergeCell ref="C44:D44"/>
    <mergeCell ref="C43:D43"/>
    <mergeCell ref="C42:D42"/>
    <mergeCell ref="C41:D41"/>
    <mergeCell ref="C40:D40"/>
    <mergeCell ref="C39:D39"/>
    <mergeCell ref="C38:D38"/>
    <mergeCell ref="C37:D37"/>
    <mergeCell ref="C36:D36"/>
    <mergeCell ref="C35:D35"/>
    <mergeCell ref="C34:D34"/>
    <mergeCell ref="C33:D33"/>
    <mergeCell ref="C32:D32"/>
    <mergeCell ref="C31:D31"/>
    <mergeCell ref="L28:L29"/>
    <mergeCell ref="C30:D30"/>
    <mergeCell ref="C28:D29"/>
    <mergeCell ref="E28:E29"/>
    <mergeCell ref="F28:F29"/>
    <mergeCell ref="G28:G29"/>
    <mergeCell ref="H28:H29"/>
    <mergeCell ref="I28:I29"/>
    <mergeCell ref="J28:J29"/>
    <mergeCell ref="K28:K29"/>
    <mergeCell ref="C24:D24"/>
    <mergeCell ref="C23:D23"/>
    <mergeCell ref="C22:D22"/>
    <mergeCell ref="C21:D21"/>
    <mergeCell ref="C20:D20"/>
    <mergeCell ref="C19:D19"/>
    <mergeCell ref="C18:D18"/>
    <mergeCell ref="C17:D17"/>
    <mergeCell ref="C16:D16"/>
    <mergeCell ref="C15:D15"/>
    <mergeCell ref="C14:D14"/>
    <mergeCell ref="C13:D13"/>
    <mergeCell ref="C12:D12"/>
    <mergeCell ref="C11:D11"/>
    <mergeCell ref="C10:D10"/>
    <mergeCell ref="C9:D9"/>
    <mergeCell ref="C8:D8"/>
    <mergeCell ref="B1:E1"/>
    <mergeCell ref="B2:M2"/>
    <mergeCell ref="B3:F3"/>
    <mergeCell ref="B4:L4"/>
    <mergeCell ref="C7:D7"/>
    <mergeCell ref="C6:D6"/>
  </mergeCells>
  <phoneticPr fontId="3"/>
  <pageMargins left="0" right="0" top="0" bottom="0" header="0.31496062992125984" footer="0.31496062992125984"/>
  <pageSetup paperSize="9" scale="80" fitToWidth="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B1:I19"/>
  <sheetViews>
    <sheetView view="pageBreakPreview" topLeftCell="A19" zoomScaleNormal="100" zoomScaleSheetLayoutView="100" workbookViewId="0">
      <selection activeCell="F10" sqref="F10"/>
    </sheetView>
  </sheetViews>
  <sheetFormatPr defaultRowHeight="13.5"/>
  <cols>
    <col min="1" max="1" width="5.625" customWidth="1"/>
    <col min="2" max="3" width="13.125" customWidth="1"/>
    <col min="4" max="4" width="8.875" customWidth="1"/>
    <col min="5" max="5" width="18.875" customWidth="1"/>
    <col min="6" max="6" width="15" customWidth="1"/>
    <col min="7" max="7" width="5.625" customWidth="1"/>
    <col min="8" max="8" width="16.875" customWidth="1"/>
    <col min="9" max="9" width="12.875" bestFit="1" customWidth="1"/>
  </cols>
  <sheetData>
    <row r="1" spans="2:9" ht="33.75" customHeight="1"/>
    <row r="2" spans="2:9" ht="33.75" customHeight="1">
      <c r="B2" s="200" t="s">
        <v>135</v>
      </c>
      <c r="C2" s="200"/>
      <c r="D2" s="200"/>
      <c r="E2" s="200"/>
      <c r="F2" s="200"/>
    </row>
    <row r="3" spans="2:9" ht="22.5" customHeight="1">
      <c r="B3" s="70" t="s">
        <v>136</v>
      </c>
      <c r="F3" s="115" t="s">
        <v>164</v>
      </c>
    </row>
    <row r="4" spans="2:9" ht="22.5" customHeight="1">
      <c r="B4" s="139" t="s">
        <v>137</v>
      </c>
      <c r="C4" s="140" t="s">
        <v>119</v>
      </c>
      <c r="D4" s="141" t="s">
        <v>138</v>
      </c>
      <c r="E4" s="141"/>
      <c r="F4" s="142" t="s">
        <v>0</v>
      </c>
    </row>
    <row r="5" spans="2:9" ht="22.5" customHeight="1">
      <c r="B5" s="247" t="s">
        <v>139</v>
      </c>
      <c r="C5" s="250" t="s">
        <v>8</v>
      </c>
      <c r="D5" s="143" t="s">
        <v>140</v>
      </c>
      <c r="E5" s="144"/>
      <c r="F5" s="77">
        <v>0</v>
      </c>
    </row>
    <row r="6" spans="2:9" ht="22.5" customHeight="1">
      <c r="B6" s="248"/>
      <c r="C6" s="251"/>
      <c r="D6" s="143" t="s">
        <v>141</v>
      </c>
      <c r="E6" s="144"/>
      <c r="F6" s="77">
        <v>0</v>
      </c>
    </row>
    <row r="7" spans="2:9" ht="22.5" customHeight="1">
      <c r="B7" s="248"/>
      <c r="C7" s="251"/>
      <c r="D7" s="143" t="s">
        <v>142</v>
      </c>
      <c r="E7" s="144"/>
      <c r="F7" s="77">
        <v>0</v>
      </c>
    </row>
    <row r="8" spans="2:9" ht="22.5" customHeight="1">
      <c r="B8" s="248"/>
      <c r="C8" s="251"/>
      <c r="D8" s="145" t="s">
        <v>167</v>
      </c>
      <c r="E8" s="144"/>
      <c r="F8" s="77">
        <v>0</v>
      </c>
      <c r="H8" s="67"/>
    </row>
    <row r="9" spans="2:9" ht="22.5" customHeight="1">
      <c r="B9" s="248"/>
      <c r="C9" s="251"/>
      <c r="D9" s="145" t="s">
        <v>200</v>
      </c>
      <c r="E9" s="144"/>
      <c r="F9" s="77">
        <v>156635000</v>
      </c>
      <c r="H9" s="66"/>
      <c r="I9" s="66"/>
    </row>
    <row r="10" spans="2:9" ht="22.5" customHeight="1">
      <c r="B10" s="248"/>
      <c r="C10" s="252"/>
      <c r="D10" s="253" t="s">
        <v>143</v>
      </c>
      <c r="E10" s="254"/>
      <c r="F10" s="77">
        <f>SUBTOTAL(9,F5:F9)</f>
        <v>156635000</v>
      </c>
    </row>
    <row r="11" spans="2:9" ht="22.5" customHeight="1">
      <c r="B11" s="248"/>
      <c r="C11" s="255" t="s">
        <v>9</v>
      </c>
      <c r="D11" s="257" t="s">
        <v>144</v>
      </c>
      <c r="E11" s="144" t="s">
        <v>145</v>
      </c>
      <c r="F11" s="77">
        <v>0</v>
      </c>
    </row>
    <row r="12" spans="2:9" ht="22.5" customHeight="1">
      <c r="B12" s="248"/>
      <c r="C12" s="256"/>
      <c r="D12" s="258"/>
      <c r="E12" s="144" t="s">
        <v>173</v>
      </c>
      <c r="F12" s="77">
        <v>0</v>
      </c>
    </row>
    <row r="13" spans="2:9" ht="22.5" customHeight="1">
      <c r="B13" s="248"/>
      <c r="C13" s="251"/>
      <c r="D13" s="259"/>
      <c r="E13" s="146" t="s">
        <v>133</v>
      </c>
      <c r="F13" s="77">
        <f>SUBTOTAL(9,F11:F12)</f>
        <v>0</v>
      </c>
    </row>
    <row r="14" spans="2:9" ht="22.5" customHeight="1">
      <c r="B14" s="248"/>
      <c r="C14" s="251"/>
      <c r="D14" s="257" t="s">
        <v>146</v>
      </c>
      <c r="E14" s="144" t="s">
        <v>145</v>
      </c>
      <c r="F14" s="77">
        <v>0</v>
      </c>
    </row>
    <row r="15" spans="2:9" ht="22.5" customHeight="1">
      <c r="B15" s="248"/>
      <c r="C15" s="251"/>
      <c r="D15" s="258"/>
      <c r="E15" s="144" t="s">
        <v>173</v>
      </c>
      <c r="F15" s="77">
        <v>0</v>
      </c>
    </row>
    <row r="16" spans="2:9" ht="22.5" customHeight="1">
      <c r="B16" s="248"/>
      <c r="C16" s="251"/>
      <c r="D16" s="259"/>
      <c r="E16" s="146" t="s">
        <v>133</v>
      </c>
      <c r="F16" s="77">
        <f>SUBTOTAL(9,F14:F15)</f>
        <v>0</v>
      </c>
    </row>
    <row r="17" spans="2:6" ht="22.5" customHeight="1">
      <c r="B17" s="248"/>
      <c r="C17" s="252"/>
      <c r="D17" s="253" t="s">
        <v>143</v>
      </c>
      <c r="E17" s="254"/>
      <c r="F17" s="77">
        <f>SUBTOTAL(9,F11:F16)</f>
        <v>0</v>
      </c>
    </row>
    <row r="18" spans="2:6" ht="22.5" customHeight="1">
      <c r="B18" s="249"/>
      <c r="C18" s="260" t="s">
        <v>7</v>
      </c>
      <c r="D18" s="261"/>
      <c r="E18" s="262"/>
      <c r="F18" s="147">
        <f>SUBTOTAL(9,F5:F17)</f>
        <v>156635000</v>
      </c>
    </row>
    <row r="19" spans="2:6" ht="33.75" customHeight="1"/>
  </sheetData>
  <mergeCells count="9">
    <mergeCell ref="B2:F2"/>
    <mergeCell ref="B5:B18"/>
    <mergeCell ref="C5:C10"/>
    <mergeCell ref="D10:E10"/>
    <mergeCell ref="C11:C17"/>
    <mergeCell ref="D11:D13"/>
    <mergeCell ref="D14:D16"/>
    <mergeCell ref="D17:E17"/>
    <mergeCell ref="C18:E18"/>
  </mergeCells>
  <phoneticPr fontId="3"/>
  <pageMargins left="0" right="0" top="0" bottom="0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1:K15"/>
  <sheetViews>
    <sheetView view="pageBreakPreview" zoomScaleNormal="100" zoomScaleSheetLayoutView="100" workbookViewId="0">
      <selection activeCell="D5" sqref="D5"/>
    </sheetView>
  </sheetViews>
  <sheetFormatPr defaultRowHeight="13.5"/>
  <cols>
    <col min="1" max="1" width="5.625" style="27" customWidth="1"/>
    <col min="2" max="2" width="25" style="27" customWidth="1"/>
    <col min="3" max="7" width="15" style="27" customWidth="1"/>
    <col min="8" max="8" width="5.625" style="27" customWidth="1"/>
    <col min="9" max="9" width="18.875" style="191" bestFit="1" customWidth="1"/>
    <col min="10" max="10" width="10.5" style="197" bestFit="1" customWidth="1"/>
  </cols>
  <sheetData>
    <row r="1" spans="1:11" s="27" customFormat="1" ht="33.75" customHeight="1">
      <c r="I1" s="191"/>
      <c r="J1" s="195"/>
    </row>
    <row r="2" spans="1:11" s="27" customFormat="1" ht="22.5" customHeight="1">
      <c r="B2" s="265" t="s">
        <v>147</v>
      </c>
      <c r="C2" s="266"/>
      <c r="D2" s="266"/>
      <c r="E2" s="267" t="s">
        <v>164</v>
      </c>
      <c r="F2" s="267"/>
      <c r="G2" s="267"/>
      <c r="I2" s="191"/>
      <c r="J2" s="195"/>
    </row>
    <row r="3" spans="1:11" s="27" customFormat="1" ht="24.95" customHeight="1">
      <c r="B3" s="268" t="s">
        <v>15</v>
      </c>
      <c r="C3" s="268" t="s">
        <v>130</v>
      </c>
      <c r="D3" s="269" t="s">
        <v>148</v>
      </c>
      <c r="E3" s="268"/>
      <c r="F3" s="268"/>
      <c r="G3" s="268"/>
      <c r="I3" s="191"/>
      <c r="J3" s="195"/>
    </row>
    <row r="4" spans="1:11" s="28" customFormat="1" ht="27.95" customHeight="1">
      <c r="B4" s="268"/>
      <c r="C4" s="268"/>
      <c r="D4" s="29" t="s">
        <v>149</v>
      </c>
      <c r="E4" s="30" t="s">
        <v>150</v>
      </c>
      <c r="F4" s="30" t="s">
        <v>151</v>
      </c>
      <c r="G4" s="30" t="s">
        <v>152</v>
      </c>
      <c r="I4" s="192"/>
      <c r="J4" s="196"/>
    </row>
    <row r="5" spans="1:11" s="27" customFormat="1" ht="30" customHeight="1">
      <c r="B5" s="148" t="s">
        <v>153</v>
      </c>
      <c r="C5" s="166">
        <v>180542270</v>
      </c>
      <c r="D5" s="167">
        <v>0</v>
      </c>
      <c r="E5" s="168">
        <v>0</v>
      </c>
      <c r="F5" s="168">
        <f>C5-D5-E5-G5</f>
        <v>141254593</v>
      </c>
      <c r="G5" s="168">
        <f>J8</f>
        <v>39287677</v>
      </c>
      <c r="I5" s="193" t="s">
        <v>194</v>
      </c>
      <c r="J5" s="195">
        <v>32110327</v>
      </c>
      <c r="K5" s="34"/>
    </row>
    <row r="6" spans="1:11" s="27" customFormat="1" ht="30" customHeight="1">
      <c r="B6" s="148" t="s">
        <v>154</v>
      </c>
      <c r="C6" s="166">
        <v>0</v>
      </c>
      <c r="D6" s="169">
        <v>0</v>
      </c>
      <c r="E6" s="170">
        <v>0</v>
      </c>
      <c r="F6" s="168">
        <f>C6-D6-E6-G6</f>
        <v>0</v>
      </c>
      <c r="G6" s="168">
        <v>0</v>
      </c>
      <c r="I6" s="191" t="s">
        <v>198</v>
      </c>
      <c r="J6" s="195">
        <v>7176000</v>
      </c>
    </row>
    <row r="7" spans="1:11" s="27" customFormat="1" ht="30" customHeight="1">
      <c r="B7" s="148" t="s">
        <v>155</v>
      </c>
      <c r="C7" s="171">
        <v>19000000</v>
      </c>
      <c r="D7" s="151">
        <v>0</v>
      </c>
      <c r="E7" s="151">
        <v>0</v>
      </c>
      <c r="F7" s="168">
        <f>C7-D7-E7-G7</f>
        <v>19000000</v>
      </c>
      <c r="G7" s="168">
        <v>0</v>
      </c>
      <c r="I7" s="193" t="s">
        <v>195</v>
      </c>
      <c r="J7" s="195">
        <v>1350</v>
      </c>
    </row>
    <row r="8" spans="1:11" s="27" customFormat="1" ht="30" customHeight="1">
      <c r="B8" s="148" t="s">
        <v>125</v>
      </c>
      <c r="C8" s="151">
        <v>0</v>
      </c>
      <c r="D8" s="151">
        <v>0</v>
      </c>
      <c r="E8" s="151">
        <v>0</v>
      </c>
      <c r="F8" s="151">
        <f>C8-D8-E8-G8</f>
        <v>0</v>
      </c>
      <c r="G8" s="168">
        <v>0</v>
      </c>
      <c r="I8" s="193"/>
      <c r="J8" s="195">
        <f>SUM(J5:J7)</f>
        <v>39287677</v>
      </c>
    </row>
    <row r="9" spans="1:11" s="27" customFormat="1" ht="30" customHeight="1">
      <c r="B9" s="149" t="s">
        <v>40</v>
      </c>
      <c r="C9" s="152">
        <f>SUM(C5:C8)</f>
        <v>199542270</v>
      </c>
      <c r="D9" s="153">
        <f t="shared" ref="D9:G9" si="0">SUM(D5:D8)</f>
        <v>0</v>
      </c>
      <c r="E9" s="152">
        <f t="shared" si="0"/>
        <v>0</v>
      </c>
      <c r="F9" s="150">
        <f>C9-D9-E9-G9</f>
        <v>160254593</v>
      </c>
      <c r="G9" s="152">
        <f t="shared" si="0"/>
        <v>39287677</v>
      </c>
      <c r="I9" s="193"/>
      <c r="J9" s="195"/>
    </row>
    <row r="10" spans="1:11" s="31" customFormat="1" ht="33.75" customHeight="1">
      <c r="I10" s="194"/>
      <c r="J10" s="195"/>
    </row>
    <row r="11" spans="1:11" s="31" customFormat="1" ht="21.75" customHeight="1">
      <c r="I11" s="194"/>
      <c r="J11" s="197"/>
    </row>
    <row r="12" spans="1:11">
      <c r="A12" s="31"/>
      <c r="B12" s="263"/>
      <c r="C12" s="264"/>
      <c r="D12" s="264"/>
      <c r="E12" s="264"/>
      <c r="F12" s="264"/>
      <c r="G12" s="264"/>
      <c r="H12" s="31"/>
      <c r="I12" s="194"/>
    </row>
    <row r="13" spans="1:11">
      <c r="A13" s="31"/>
      <c r="B13" s="32"/>
      <c r="C13" s="32"/>
      <c r="D13" s="32"/>
      <c r="E13" s="32"/>
      <c r="F13" s="32"/>
      <c r="G13" s="32"/>
      <c r="H13" s="31"/>
    </row>
    <row r="14" spans="1:11">
      <c r="B14" s="33"/>
      <c r="C14" s="32"/>
      <c r="D14" s="33"/>
      <c r="E14" s="33"/>
      <c r="F14" s="33"/>
      <c r="G14" s="33"/>
      <c r="I14" s="192"/>
    </row>
    <row r="15" spans="1:11">
      <c r="A15" s="28"/>
      <c r="B15" s="28"/>
      <c r="C15" s="28"/>
      <c r="D15" s="28"/>
      <c r="E15" s="28"/>
      <c r="F15" s="28"/>
      <c r="G15" s="28"/>
      <c r="H15" s="28"/>
    </row>
  </sheetData>
  <mergeCells count="6">
    <mergeCell ref="B12:G12"/>
    <mergeCell ref="B2:D2"/>
    <mergeCell ref="E2:G2"/>
    <mergeCell ref="B3:B4"/>
    <mergeCell ref="C3:C4"/>
    <mergeCell ref="D3:G3"/>
  </mergeCells>
  <phoneticPr fontId="3"/>
  <pageMargins left="0" right="0" top="0" bottom="0" header="0.31496062992125984" footer="0.31496062992125984"/>
  <pageSetup paperSize="9" scale="97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D9"/>
  <sheetViews>
    <sheetView view="pageBreakPreview" zoomScale="145" zoomScaleNormal="178" zoomScaleSheetLayoutView="145" workbookViewId="0">
      <selection activeCell="O20" sqref="O20"/>
    </sheetView>
  </sheetViews>
  <sheetFormatPr defaultRowHeight="13.5"/>
  <cols>
    <col min="1" max="1" width="5.625" customWidth="1"/>
    <col min="2" max="2" width="37.5" customWidth="1"/>
    <col min="3" max="3" width="18.875" customWidth="1"/>
    <col min="4" max="4" width="15.625" customWidth="1"/>
  </cols>
  <sheetData>
    <row r="1" spans="1:4" ht="33.75" customHeight="1"/>
    <row r="2" spans="1:4" ht="33.75" customHeight="1">
      <c r="B2" s="200" t="s">
        <v>156</v>
      </c>
      <c r="C2" s="200"/>
    </row>
    <row r="3" spans="1:4" ht="22.5" customHeight="1">
      <c r="B3" s="72" t="s">
        <v>157</v>
      </c>
      <c r="C3" s="115" t="s">
        <v>164</v>
      </c>
    </row>
    <row r="4" spans="1:4" ht="22.5" customHeight="1">
      <c r="A4" s="3"/>
      <c r="B4" s="68" t="s">
        <v>49</v>
      </c>
      <c r="C4" s="68" t="s">
        <v>123</v>
      </c>
    </row>
    <row r="5" spans="1:4" ht="22.5" customHeight="1">
      <c r="A5" s="3"/>
      <c r="B5" s="71" t="s">
        <v>158</v>
      </c>
      <c r="C5" s="73">
        <v>0</v>
      </c>
    </row>
    <row r="6" spans="1:4" ht="22.5" customHeight="1">
      <c r="A6" s="3"/>
      <c r="B6" s="71" t="s">
        <v>159</v>
      </c>
      <c r="C6" s="73">
        <v>4740992</v>
      </c>
      <c r="D6" s="61"/>
    </row>
    <row r="7" spans="1:4" ht="22.5" customHeight="1">
      <c r="A7" s="3"/>
      <c r="B7" s="71" t="s">
        <v>160</v>
      </c>
      <c r="C7" s="73">
        <v>0</v>
      </c>
    </row>
    <row r="8" spans="1:4" ht="22.5" customHeight="1">
      <c r="A8" s="3"/>
      <c r="B8" s="69" t="s">
        <v>7</v>
      </c>
      <c r="C8" s="73">
        <f>SUM(C5:C7)</f>
        <v>4740992</v>
      </c>
    </row>
    <row r="9" spans="1:4" ht="60" customHeight="1"/>
  </sheetData>
  <mergeCells count="1">
    <mergeCell ref="B2:C2"/>
  </mergeCells>
  <phoneticPr fontId="3"/>
  <pageMargins left="0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6"/>
  <sheetViews>
    <sheetView view="pageBreakPreview" zoomScaleNormal="80" zoomScaleSheetLayoutView="100" workbookViewId="0">
      <selection activeCell="J25" sqref="J25"/>
    </sheetView>
  </sheetViews>
  <sheetFormatPr defaultRowHeight="13.5"/>
  <cols>
    <col min="1" max="1" width="5.625" customWidth="1"/>
    <col min="2" max="2" width="22.5" customWidth="1"/>
    <col min="3" max="9" width="17.5" customWidth="1"/>
    <col min="10" max="11" width="17.5" style="61" customWidth="1"/>
    <col min="12" max="12" width="17.5" customWidth="1"/>
    <col min="13" max="13" width="5.625" customWidth="1"/>
  </cols>
  <sheetData>
    <row r="1" spans="1:13" ht="33.75" customHeight="1">
      <c r="B1" s="55"/>
    </row>
    <row r="2" spans="1:13" ht="33.75" customHeight="1">
      <c r="A2" s="14"/>
      <c r="B2" s="81" t="s">
        <v>41</v>
      </c>
      <c r="C2" s="15"/>
      <c r="D2" s="15"/>
      <c r="E2" s="15"/>
      <c r="F2" s="15"/>
      <c r="G2" s="15"/>
      <c r="H2" s="15"/>
      <c r="I2" s="15"/>
      <c r="J2" s="62"/>
      <c r="K2" s="62"/>
      <c r="L2" s="15"/>
    </row>
    <row r="3" spans="1:13" ht="22.5" customHeight="1">
      <c r="A3" s="3"/>
      <c r="B3" s="82" t="s">
        <v>42</v>
      </c>
      <c r="C3" s="3"/>
      <c r="D3" s="3"/>
      <c r="E3" s="3"/>
      <c r="F3" s="3"/>
      <c r="G3" s="3"/>
      <c r="H3" s="3"/>
      <c r="I3" s="83" t="s">
        <v>164</v>
      </c>
      <c r="J3" s="63"/>
      <c r="K3" s="63"/>
      <c r="L3" s="3"/>
      <c r="M3" s="3"/>
    </row>
    <row r="4" spans="1:13" ht="41.25" customHeight="1">
      <c r="A4" s="16"/>
      <c r="B4" s="17" t="s">
        <v>43</v>
      </c>
      <c r="C4" s="18" t="s">
        <v>44</v>
      </c>
      <c r="D4" s="18" t="s">
        <v>45</v>
      </c>
      <c r="E4" s="18" t="s">
        <v>177</v>
      </c>
      <c r="F4" s="18" t="s">
        <v>178</v>
      </c>
      <c r="G4" s="18" t="s">
        <v>179</v>
      </c>
      <c r="H4" s="18" t="s">
        <v>180</v>
      </c>
      <c r="I4" s="18" t="s">
        <v>46</v>
      </c>
      <c r="J4" s="19"/>
      <c r="K4" s="16"/>
      <c r="L4" s="16"/>
      <c r="M4" s="16"/>
    </row>
    <row r="5" spans="1:13" ht="30" customHeight="1">
      <c r="A5" s="16"/>
      <c r="B5" s="20"/>
      <c r="C5" s="85"/>
      <c r="D5" s="85"/>
      <c r="E5" s="85">
        <f>C5*D5</f>
        <v>0</v>
      </c>
      <c r="F5" s="85"/>
      <c r="G5" s="85">
        <f>C5*F5</f>
        <v>0</v>
      </c>
      <c r="H5" s="86">
        <f>E5-G5</f>
        <v>0</v>
      </c>
      <c r="I5" s="85"/>
      <c r="J5" s="16"/>
      <c r="K5" s="16"/>
      <c r="L5" s="16"/>
      <c r="M5" s="16"/>
    </row>
    <row r="6" spans="1:13" ht="30" customHeight="1">
      <c r="A6" s="16"/>
      <c r="B6" s="17" t="s">
        <v>7</v>
      </c>
      <c r="C6" s="85">
        <f>SUM(C5)</f>
        <v>0</v>
      </c>
      <c r="D6" s="85">
        <f t="shared" ref="D6:I6" si="0">SUM(D5)</f>
        <v>0</v>
      </c>
      <c r="E6" s="85">
        <f t="shared" si="0"/>
        <v>0</v>
      </c>
      <c r="F6" s="85">
        <f t="shared" si="0"/>
        <v>0</v>
      </c>
      <c r="G6" s="85">
        <f t="shared" si="0"/>
        <v>0</v>
      </c>
      <c r="H6" s="77">
        <f t="shared" si="0"/>
        <v>0</v>
      </c>
      <c r="I6" s="85">
        <f t="shared" si="0"/>
        <v>0</v>
      </c>
      <c r="J6" s="16"/>
      <c r="K6" s="16"/>
      <c r="L6" s="16"/>
      <c r="M6" s="16"/>
    </row>
    <row r="7" spans="1:13" ht="11.1" customHeight="1">
      <c r="A7" s="3"/>
      <c r="B7" s="3"/>
      <c r="C7" s="3"/>
      <c r="D7" s="3"/>
      <c r="E7" s="3"/>
      <c r="F7" s="3"/>
      <c r="G7" s="3"/>
      <c r="H7" s="3"/>
      <c r="I7" s="3"/>
      <c r="J7" s="63"/>
      <c r="K7" s="63"/>
      <c r="L7" s="3"/>
      <c r="M7" s="3"/>
    </row>
    <row r="8" spans="1:13" ht="22.5" customHeight="1">
      <c r="A8" s="3"/>
      <c r="B8" s="82" t="s">
        <v>162</v>
      </c>
      <c r="C8" s="3"/>
      <c r="D8" s="3"/>
      <c r="E8" s="3"/>
      <c r="F8" s="3"/>
      <c r="G8" s="3"/>
      <c r="H8" s="3"/>
      <c r="I8" s="3"/>
      <c r="J8" s="63"/>
      <c r="K8" s="84" t="s">
        <v>164</v>
      </c>
      <c r="L8" s="3"/>
      <c r="M8" s="3"/>
    </row>
    <row r="9" spans="1:13" ht="41.25" customHeight="1">
      <c r="A9" s="16"/>
      <c r="B9" s="17" t="s">
        <v>47</v>
      </c>
      <c r="C9" s="18" t="s">
        <v>185</v>
      </c>
      <c r="D9" s="18" t="s">
        <v>186</v>
      </c>
      <c r="E9" s="18" t="s">
        <v>187</v>
      </c>
      <c r="F9" s="18" t="s">
        <v>188</v>
      </c>
      <c r="G9" s="18" t="s">
        <v>181</v>
      </c>
      <c r="H9" s="18" t="s">
        <v>182</v>
      </c>
      <c r="I9" s="18" t="s">
        <v>183</v>
      </c>
      <c r="J9" s="60" t="s">
        <v>184</v>
      </c>
      <c r="K9" s="60" t="s">
        <v>46</v>
      </c>
      <c r="L9" s="16"/>
      <c r="M9" s="16"/>
    </row>
    <row r="10" spans="1:13" s="61" customFormat="1" ht="30" customHeight="1">
      <c r="A10" s="16"/>
      <c r="B10" s="65"/>
      <c r="C10" s="155">
        <v>0</v>
      </c>
      <c r="D10" s="155">
        <v>0</v>
      </c>
      <c r="E10" s="155">
        <v>0</v>
      </c>
      <c r="F10" s="87">
        <f>D10-E10</f>
        <v>0</v>
      </c>
      <c r="G10" s="155">
        <v>0</v>
      </c>
      <c r="H10" s="155">
        <f>IFERROR(C10/G10,0)</f>
        <v>0</v>
      </c>
      <c r="I10" s="87">
        <f>F10*H10</f>
        <v>0</v>
      </c>
      <c r="J10" s="155">
        <f>IFERROR(IF(AND((I10/C10)&lt;=0.7)=TRUE,C10-C10*I10/C10,0),0)</f>
        <v>0</v>
      </c>
      <c r="K10" s="155"/>
      <c r="L10" s="16"/>
      <c r="M10" s="16"/>
    </row>
    <row r="11" spans="1:13" s="61" customFormat="1" ht="30" customHeight="1">
      <c r="A11" s="16"/>
      <c r="B11" s="65"/>
      <c r="C11" s="156">
        <v>0</v>
      </c>
      <c r="D11" s="156">
        <v>0</v>
      </c>
      <c r="E11" s="156">
        <v>0</v>
      </c>
      <c r="F11" s="87">
        <f t="shared" ref="F11:F13" si="1">D11-E11</f>
        <v>0</v>
      </c>
      <c r="G11" s="156">
        <v>0</v>
      </c>
      <c r="H11" s="156">
        <f t="shared" ref="H11:H13" si="2">IFERROR(C11/G11,0)</f>
        <v>0</v>
      </c>
      <c r="I11" s="87">
        <f t="shared" ref="I11:I13" si="3">F11*H11</f>
        <v>0</v>
      </c>
      <c r="J11" s="155">
        <f t="shared" ref="J11:J13" si="4">IFERROR(IF(AND((I11/C11)&lt;=0.7)=TRUE,C11-C11*I11/C11,0),0)</f>
        <v>0</v>
      </c>
      <c r="K11" s="155"/>
      <c r="L11" s="16"/>
      <c r="M11" s="16"/>
    </row>
    <row r="12" spans="1:13" s="61" customFormat="1" ht="30" customHeight="1">
      <c r="A12" s="16"/>
      <c r="B12" s="65"/>
      <c r="C12" s="156">
        <v>0</v>
      </c>
      <c r="D12" s="156">
        <v>0</v>
      </c>
      <c r="E12" s="156">
        <v>0</v>
      </c>
      <c r="F12" s="87">
        <f t="shared" si="1"/>
        <v>0</v>
      </c>
      <c r="G12" s="156">
        <v>0</v>
      </c>
      <c r="H12" s="156">
        <f t="shared" si="2"/>
        <v>0</v>
      </c>
      <c r="I12" s="87">
        <f t="shared" si="3"/>
        <v>0</v>
      </c>
      <c r="J12" s="155">
        <f t="shared" si="4"/>
        <v>0</v>
      </c>
      <c r="K12" s="156"/>
      <c r="L12" s="16"/>
      <c r="M12" s="16"/>
    </row>
    <row r="13" spans="1:13" s="61" customFormat="1" ht="30" customHeight="1">
      <c r="A13" s="16"/>
      <c r="B13" s="65"/>
      <c r="C13" s="156">
        <v>0</v>
      </c>
      <c r="D13" s="155">
        <v>0</v>
      </c>
      <c r="E13" s="155">
        <v>0</v>
      </c>
      <c r="F13" s="87">
        <f t="shared" si="1"/>
        <v>0</v>
      </c>
      <c r="G13" s="155">
        <v>0</v>
      </c>
      <c r="H13" s="155">
        <f t="shared" si="2"/>
        <v>0</v>
      </c>
      <c r="I13" s="87">
        <f t="shared" si="3"/>
        <v>0</v>
      </c>
      <c r="J13" s="155">
        <f t="shared" si="4"/>
        <v>0</v>
      </c>
      <c r="K13" s="155"/>
      <c r="L13" s="16"/>
      <c r="M13" s="16"/>
    </row>
    <row r="14" spans="1:13" ht="30" customHeight="1">
      <c r="A14" s="16"/>
      <c r="B14" s="17" t="s">
        <v>7</v>
      </c>
      <c r="C14" s="87">
        <f>SUM(C10:C13)</f>
        <v>0</v>
      </c>
      <c r="D14" s="87">
        <f t="shared" ref="D14:G14" si="5">SUM(D10:D13)</f>
        <v>0</v>
      </c>
      <c r="E14" s="87">
        <f t="shared" si="5"/>
        <v>0</v>
      </c>
      <c r="F14" s="87">
        <f t="shared" si="5"/>
        <v>0</v>
      </c>
      <c r="G14" s="87">
        <f t="shared" si="5"/>
        <v>0</v>
      </c>
      <c r="H14" s="59"/>
      <c r="I14" s="87">
        <f>SUM(I10:I13)</f>
        <v>0</v>
      </c>
      <c r="J14" s="87">
        <f>SUM(J10:J13)</f>
        <v>0</v>
      </c>
      <c r="K14" s="87">
        <f>SUM(K10:K13)</f>
        <v>0</v>
      </c>
      <c r="L14" s="16"/>
      <c r="M14" s="16"/>
    </row>
    <row r="15" spans="1:13" ht="12" customHeight="1">
      <c r="A15" s="16"/>
      <c r="B15" s="19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</row>
    <row r="16" spans="1:13" ht="22.5" customHeight="1">
      <c r="A16" s="3"/>
      <c r="B16" s="82" t="s">
        <v>163</v>
      </c>
      <c r="C16" s="3"/>
      <c r="D16" s="3"/>
      <c r="E16" s="3"/>
      <c r="F16" s="3"/>
      <c r="G16" s="3"/>
      <c r="H16" s="3"/>
      <c r="I16" s="3"/>
      <c r="J16" s="63"/>
      <c r="K16" s="64"/>
      <c r="L16" s="83" t="s">
        <v>164</v>
      </c>
      <c r="M16" s="3"/>
    </row>
    <row r="17" spans="1:13" ht="41.25" customHeight="1">
      <c r="A17" s="16"/>
      <c r="B17" s="17" t="s">
        <v>47</v>
      </c>
      <c r="C17" s="18" t="s">
        <v>189</v>
      </c>
      <c r="D17" s="18" t="s">
        <v>186</v>
      </c>
      <c r="E17" s="18" t="s">
        <v>187</v>
      </c>
      <c r="F17" s="18" t="s">
        <v>188</v>
      </c>
      <c r="G17" s="18" t="s">
        <v>181</v>
      </c>
      <c r="H17" s="18" t="s">
        <v>182</v>
      </c>
      <c r="I17" s="18" t="s">
        <v>183</v>
      </c>
      <c r="J17" s="60" t="s">
        <v>190</v>
      </c>
      <c r="K17" s="60" t="s">
        <v>48</v>
      </c>
      <c r="L17" s="18" t="s">
        <v>46</v>
      </c>
      <c r="M17" s="16"/>
    </row>
    <row r="18" spans="1:13" ht="30" customHeight="1">
      <c r="A18" s="16"/>
      <c r="B18" s="157"/>
      <c r="C18" s="155"/>
      <c r="D18" s="156"/>
      <c r="E18" s="155"/>
      <c r="F18" s="87">
        <f>D18-E18</f>
        <v>0</v>
      </c>
      <c r="G18" s="156"/>
      <c r="H18" s="155">
        <f>IFERROR(C18/G18,0)</f>
        <v>0</v>
      </c>
      <c r="I18" s="87">
        <f>F18*H18</f>
        <v>0</v>
      </c>
      <c r="J18" s="155">
        <f>IFERROR(IF(AND((I18/C18)&lt;=0.7)=TRUE,C18-C18*I18/C18,0),0)</f>
        <v>0</v>
      </c>
      <c r="K18" s="87">
        <f>C18-J18</f>
        <v>0</v>
      </c>
      <c r="L18" s="155"/>
      <c r="M18" s="16"/>
    </row>
    <row r="19" spans="1:13" s="61" customFormat="1" ht="30" customHeight="1">
      <c r="A19" s="16"/>
      <c r="B19" s="157"/>
      <c r="C19" s="155"/>
      <c r="D19" s="156"/>
      <c r="E19" s="156"/>
      <c r="F19" s="87">
        <f t="shared" ref="F19:F24" si="6">D19-E19</f>
        <v>0</v>
      </c>
      <c r="G19" s="156"/>
      <c r="H19" s="155">
        <f t="shared" ref="H19:H24" si="7">IFERROR(C19/G19,0)</f>
        <v>0</v>
      </c>
      <c r="I19" s="87">
        <f t="shared" ref="I19:I24" si="8">F19*H19</f>
        <v>0</v>
      </c>
      <c r="J19" s="155">
        <f t="shared" ref="J19:J23" si="9">IFERROR(IF(AND((I19/C19)&lt;=0.7)=TRUE,C19-C19*I19/C19,0),0)</f>
        <v>0</v>
      </c>
      <c r="K19" s="87">
        <f t="shared" ref="K19:K24" si="10">C19-J19</f>
        <v>0</v>
      </c>
      <c r="L19" s="155"/>
      <c r="M19" s="16"/>
    </row>
    <row r="20" spans="1:13" s="61" customFormat="1" ht="30" customHeight="1">
      <c r="A20" s="16"/>
      <c r="B20" s="157"/>
      <c r="C20" s="155"/>
      <c r="D20" s="156"/>
      <c r="E20" s="156"/>
      <c r="F20" s="87">
        <f>D20-E20</f>
        <v>0</v>
      </c>
      <c r="G20" s="156"/>
      <c r="H20" s="155">
        <f t="shared" si="7"/>
        <v>0</v>
      </c>
      <c r="I20" s="87">
        <f t="shared" si="8"/>
        <v>0</v>
      </c>
      <c r="J20" s="155">
        <f t="shared" si="9"/>
        <v>0</v>
      </c>
      <c r="K20" s="87">
        <f>C20-J20</f>
        <v>0</v>
      </c>
      <c r="L20" s="155"/>
      <c r="M20" s="16"/>
    </row>
    <row r="21" spans="1:13" ht="30" customHeight="1">
      <c r="A21" s="16"/>
      <c r="B21" s="158"/>
      <c r="C21" s="156"/>
      <c r="D21" s="156"/>
      <c r="E21" s="156"/>
      <c r="F21" s="88">
        <f t="shared" si="6"/>
        <v>0</v>
      </c>
      <c r="G21" s="156"/>
      <c r="H21" s="155">
        <f>IFERROR(C21/G21,0)</f>
        <v>0</v>
      </c>
      <c r="I21" s="87">
        <f t="shared" si="8"/>
        <v>0</v>
      </c>
      <c r="J21" s="155">
        <f t="shared" si="9"/>
        <v>0</v>
      </c>
      <c r="K21" s="88">
        <f t="shared" si="10"/>
        <v>0</v>
      </c>
      <c r="L21" s="156"/>
      <c r="M21" s="16"/>
    </row>
    <row r="22" spans="1:13" ht="30" customHeight="1">
      <c r="A22" s="16"/>
      <c r="B22" s="157"/>
      <c r="C22" s="155"/>
      <c r="D22" s="156"/>
      <c r="E22" s="156"/>
      <c r="F22" s="87">
        <f>D22-E22</f>
        <v>0</v>
      </c>
      <c r="G22" s="156"/>
      <c r="H22" s="155">
        <f t="shared" si="7"/>
        <v>0</v>
      </c>
      <c r="I22" s="87">
        <f t="shared" si="8"/>
        <v>0</v>
      </c>
      <c r="J22" s="155">
        <f t="shared" si="9"/>
        <v>0</v>
      </c>
      <c r="K22" s="87">
        <f t="shared" si="10"/>
        <v>0</v>
      </c>
      <c r="L22" s="155"/>
      <c r="M22" s="16"/>
    </row>
    <row r="23" spans="1:13" ht="30" customHeight="1">
      <c r="A23" s="16"/>
      <c r="B23" s="157"/>
      <c r="C23" s="155"/>
      <c r="D23" s="156"/>
      <c r="E23" s="156"/>
      <c r="F23" s="87">
        <f>D23-E23</f>
        <v>0</v>
      </c>
      <c r="G23" s="156"/>
      <c r="H23" s="155">
        <f t="shared" si="7"/>
        <v>0</v>
      </c>
      <c r="I23" s="87">
        <f t="shared" si="8"/>
        <v>0</v>
      </c>
      <c r="J23" s="155">
        <f t="shared" si="9"/>
        <v>0</v>
      </c>
      <c r="K23" s="87">
        <f t="shared" si="10"/>
        <v>0</v>
      </c>
      <c r="L23" s="155"/>
      <c r="M23" s="16"/>
    </row>
    <row r="24" spans="1:13" ht="30" customHeight="1">
      <c r="A24" s="16"/>
      <c r="B24" s="159"/>
      <c r="C24" s="160"/>
      <c r="D24" s="161"/>
      <c r="E24" s="161"/>
      <c r="F24" s="87">
        <f t="shared" si="6"/>
        <v>0</v>
      </c>
      <c r="G24" s="161"/>
      <c r="H24" s="155">
        <f t="shared" si="7"/>
        <v>0</v>
      </c>
      <c r="I24" s="87">
        <f t="shared" si="8"/>
        <v>0</v>
      </c>
      <c r="J24" s="155">
        <f>IFERROR(IF(AND((I24/C24)&lt;=0.7)=TRUE,C24-C24*I24/C24,0),0)</f>
        <v>0</v>
      </c>
      <c r="K24" s="87">
        <f t="shared" si="10"/>
        <v>0</v>
      </c>
      <c r="L24" s="160"/>
      <c r="M24" s="16"/>
    </row>
    <row r="25" spans="1:13" ht="30" customHeight="1">
      <c r="A25" s="16"/>
      <c r="B25" s="17" t="s">
        <v>7</v>
      </c>
      <c r="C25" s="87">
        <f>SUM(C18:C24)</f>
        <v>0</v>
      </c>
      <c r="D25" s="87"/>
      <c r="E25" s="87"/>
      <c r="F25" s="87"/>
      <c r="G25" s="87"/>
      <c r="H25" s="58"/>
      <c r="I25" s="87"/>
      <c r="J25" s="87">
        <f>SUM(J18:J24)</f>
        <v>0</v>
      </c>
      <c r="K25" s="87">
        <f>SUM(K18:K24)</f>
        <v>0</v>
      </c>
      <c r="L25" s="87">
        <f>SUM(L18:L24)</f>
        <v>0</v>
      </c>
      <c r="M25" s="16"/>
    </row>
    <row r="26" spans="1:13" ht="33.75" customHeight="1">
      <c r="A26" s="3"/>
      <c r="B26" s="3"/>
      <c r="C26" s="3"/>
      <c r="D26" s="3"/>
      <c r="E26" s="3"/>
      <c r="F26" s="3"/>
      <c r="G26" s="3"/>
      <c r="H26" s="3"/>
      <c r="I26" s="3"/>
      <c r="J26" s="63"/>
      <c r="K26" s="63"/>
      <c r="L26" s="3"/>
      <c r="M26" s="3"/>
    </row>
  </sheetData>
  <phoneticPr fontId="3"/>
  <pageMargins left="0" right="0" top="0" bottom="0" header="0.31496062992125984" footer="0.31496062992125984"/>
  <pageSetup paperSize="9" scale="70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I8"/>
  <sheetViews>
    <sheetView zoomScaleNormal="100" zoomScaleSheetLayoutView="100" workbookViewId="0">
      <selection activeCell="F17" sqref="F17"/>
    </sheetView>
  </sheetViews>
  <sheetFormatPr defaultRowHeight="13.5"/>
  <cols>
    <col min="1" max="1" width="5.625" customWidth="1"/>
    <col min="2" max="2" width="22.5" style="55" customWidth="1"/>
    <col min="3" max="8" width="18.875" customWidth="1"/>
    <col min="9" max="9" width="5.5" customWidth="1"/>
  </cols>
  <sheetData>
    <row r="1" spans="1:9" ht="33.75" customHeight="1"/>
    <row r="2" spans="1:9" ht="22.5" customHeight="1">
      <c r="A2" s="3"/>
      <c r="B2" s="90" t="s">
        <v>51</v>
      </c>
      <c r="C2" s="21"/>
      <c r="D2" s="21"/>
      <c r="E2" s="21"/>
      <c r="F2" s="21"/>
      <c r="G2" s="21"/>
      <c r="H2" s="91" t="s">
        <v>166</v>
      </c>
      <c r="I2" s="3"/>
    </row>
    <row r="3" spans="1:9" s="1" customFormat="1" ht="19.5" customHeight="1">
      <c r="A3" s="16"/>
      <c r="B3" s="214" t="s">
        <v>49</v>
      </c>
      <c r="C3" s="215" t="s">
        <v>5</v>
      </c>
      <c r="D3" s="215" t="s">
        <v>3</v>
      </c>
      <c r="E3" s="215" t="s">
        <v>1</v>
      </c>
      <c r="F3" s="215" t="s">
        <v>2</v>
      </c>
      <c r="G3" s="217" t="s">
        <v>168</v>
      </c>
      <c r="H3" s="212" t="s">
        <v>50</v>
      </c>
      <c r="I3" s="16"/>
    </row>
    <row r="4" spans="1:9" s="22" customFormat="1" ht="19.5" customHeight="1">
      <c r="A4" s="19"/>
      <c r="B4" s="214"/>
      <c r="C4" s="216"/>
      <c r="D4" s="216"/>
      <c r="E4" s="216"/>
      <c r="F4" s="216"/>
      <c r="G4" s="216"/>
      <c r="H4" s="213"/>
      <c r="I4" s="19"/>
    </row>
    <row r="5" spans="1:9" s="1" customFormat="1" ht="30" customHeight="1">
      <c r="A5" s="16"/>
      <c r="B5" s="162" t="s">
        <v>191</v>
      </c>
      <c r="C5" s="88">
        <v>76933000</v>
      </c>
      <c r="D5" s="88">
        <v>0</v>
      </c>
      <c r="E5" s="88">
        <v>0</v>
      </c>
      <c r="F5" s="88">
        <v>0</v>
      </c>
      <c r="G5" s="88">
        <f>SUM(C5:F5)</f>
        <v>76933000</v>
      </c>
      <c r="H5" s="88">
        <v>76933000</v>
      </c>
      <c r="I5" s="16"/>
    </row>
    <row r="6" spans="1:9" s="1" customFormat="1" ht="30" customHeight="1">
      <c r="A6" s="16"/>
      <c r="B6" s="162" t="s">
        <v>192</v>
      </c>
      <c r="C6" s="88">
        <v>32033000</v>
      </c>
      <c r="D6" s="88">
        <v>0</v>
      </c>
      <c r="E6" s="88">
        <v>0</v>
      </c>
      <c r="F6" s="88">
        <v>0</v>
      </c>
      <c r="G6" s="88">
        <f>SUM(C6:F6)</f>
        <v>32033000</v>
      </c>
      <c r="H6" s="88">
        <v>32033000</v>
      </c>
      <c r="I6" s="16"/>
    </row>
    <row r="7" spans="1:9" s="1" customFormat="1" ht="30" customHeight="1">
      <c r="A7" s="16"/>
      <c r="B7" s="89" t="s">
        <v>7</v>
      </c>
      <c r="C7" s="87">
        <f t="shared" ref="C7:H7" si="0">SUM(C5:C6)</f>
        <v>108966000</v>
      </c>
      <c r="D7" s="87">
        <f t="shared" si="0"/>
        <v>0</v>
      </c>
      <c r="E7" s="87">
        <f t="shared" si="0"/>
        <v>0</v>
      </c>
      <c r="F7" s="87">
        <f t="shared" si="0"/>
        <v>0</v>
      </c>
      <c r="G7" s="87">
        <f t="shared" si="0"/>
        <v>108966000</v>
      </c>
      <c r="H7" s="87">
        <f t="shared" si="0"/>
        <v>108966000</v>
      </c>
      <c r="I7" s="16"/>
    </row>
    <row r="8" spans="1:9" s="1" customFormat="1" ht="33.75" customHeight="1">
      <c r="A8" s="16"/>
      <c r="B8" s="56"/>
      <c r="C8" s="23"/>
      <c r="D8" s="23"/>
      <c r="E8" s="23"/>
      <c r="F8" s="23"/>
      <c r="G8" s="23"/>
      <c r="H8" s="23"/>
      <c r="I8" s="16"/>
    </row>
  </sheetData>
  <mergeCells count="7">
    <mergeCell ref="H3:H4"/>
    <mergeCell ref="B3:B4"/>
    <mergeCell ref="C3:C4"/>
    <mergeCell ref="D3:D4"/>
    <mergeCell ref="E3:E4"/>
    <mergeCell ref="F3:F4"/>
    <mergeCell ref="G3:G4"/>
  </mergeCells>
  <phoneticPr fontId="3"/>
  <pageMargins left="0" right="0" top="0" bottom="0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0"/>
  <sheetViews>
    <sheetView view="pageBreakPreview" zoomScaleNormal="100" zoomScaleSheetLayoutView="100" workbookViewId="0">
      <selection activeCell="I44" sqref="I44"/>
    </sheetView>
  </sheetViews>
  <sheetFormatPr defaultColWidth="8.875" defaultRowHeight="13.5"/>
  <cols>
    <col min="1" max="1" width="5.625" style="37" customWidth="1"/>
    <col min="2" max="2" width="25" style="37" customWidth="1"/>
    <col min="3" max="7" width="16.125" style="37" customWidth="1"/>
    <col min="8" max="8" width="5.625" style="37" customWidth="1"/>
    <col min="9" max="9" width="13.125" style="37" customWidth="1"/>
    <col min="10" max="16384" width="8.875" style="37"/>
  </cols>
  <sheetData>
    <row r="1" spans="1:11" ht="33.75" customHeight="1">
      <c r="B1" s="54"/>
    </row>
    <row r="2" spans="1:11" ht="22.5" customHeight="1">
      <c r="A2" s="39"/>
      <c r="B2" s="100" t="s">
        <v>165</v>
      </c>
      <c r="C2" s="46"/>
      <c r="D2" s="46"/>
      <c r="E2" s="46"/>
      <c r="F2" s="46"/>
      <c r="G2" s="99" t="s">
        <v>164</v>
      </c>
      <c r="H2" s="45"/>
      <c r="I2" s="45"/>
      <c r="J2" s="45"/>
      <c r="K2" s="45"/>
    </row>
    <row r="3" spans="1:11" s="44" customFormat="1" ht="26.25" customHeight="1">
      <c r="A3" s="38"/>
      <c r="B3" s="218" t="s">
        <v>52</v>
      </c>
      <c r="C3" s="220" t="s">
        <v>4</v>
      </c>
      <c r="D3" s="221"/>
      <c r="E3" s="220" t="s">
        <v>6</v>
      </c>
      <c r="F3" s="221"/>
      <c r="G3" s="218" t="s">
        <v>53</v>
      </c>
      <c r="H3" s="38"/>
    </row>
    <row r="4" spans="1:11" s="44" customFormat="1" ht="26.25" customHeight="1">
      <c r="A4" s="38"/>
      <c r="B4" s="219"/>
      <c r="C4" s="92" t="s">
        <v>54</v>
      </c>
      <c r="D4" s="92" t="s">
        <v>55</v>
      </c>
      <c r="E4" s="92" t="s">
        <v>54</v>
      </c>
      <c r="F4" s="92" t="s">
        <v>55</v>
      </c>
      <c r="G4" s="219"/>
      <c r="H4" s="38"/>
    </row>
    <row r="5" spans="1:11" s="44" customFormat="1" ht="22.5" customHeight="1">
      <c r="A5" s="38"/>
      <c r="B5" s="93" t="s">
        <v>56</v>
      </c>
      <c r="C5" s="94"/>
      <c r="D5" s="94"/>
      <c r="E5" s="94"/>
      <c r="F5" s="94"/>
      <c r="G5" s="95"/>
      <c r="H5" s="38"/>
    </row>
    <row r="6" spans="1:11" s="44" customFormat="1" ht="22.5" customHeight="1">
      <c r="A6" s="38"/>
      <c r="B6" s="93"/>
      <c r="C6" s="87">
        <v>0</v>
      </c>
      <c r="D6" s="87">
        <v>0</v>
      </c>
      <c r="E6" s="87">
        <v>0</v>
      </c>
      <c r="F6" s="87">
        <v>0</v>
      </c>
      <c r="G6" s="87">
        <v>0</v>
      </c>
      <c r="H6" s="38"/>
    </row>
    <row r="7" spans="1:11" s="44" customFormat="1" ht="22.5" customHeight="1">
      <c r="A7" s="38"/>
      <c r="B7" s="96" t="s">
        <v>57</v>
      </c>
      <c r="C7" s="97"/>
      <c r="D7" s="97"/>
      <c r="E7" s="97"/>
      <c r="F7" s="97"/>
      <c r="G7" s="97"/>
      <c r="H7" s="38"/>
    </row>
    <row r="8" spans="1:11" s="44" customFormat="1" ht="22.5" customHeight="1">
      <c r="A8" s="38"/>
      <c r="B8" s="96"/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38"/>
    </row>
    <row r="9" spans="1:11" s="44" customFormat="1" ht="22.5" customHeight="1">
      <c r="A9" s="38"/>
      <c r="B9" s="96" t="s">
        <v>58</v>
      </c>
      <c r="C9" s="97"/>
      <c r="D9" s="97"/>
      <c r="E9" s="97"/>
      <c r="F9" s="97"/>
      <c r="G9" s="97"/>
      <c r="H9" s="38"/>
    </row>
    <row r="10" spans="1:11" s="44" customFormat="1" ht="22.5" customHeight="1">
      <c r="A10" s="38"/>
      <c r="B10" s="96"/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38"/>
    </row>
    <row r="11" spans="1:11" s="44" customFormat="1" ht="22.5" customHeight="1">
      <c r="A11" s="38"/>
      <c r="B11" s="96" t="s">
        <v>59</v>
      </c>
      <c r="C11" s="97"/>
      <c r="D11" s="97"/>
      <c r="E11" s="97"/>
      <c r="F11" s="97"/>
      <c r="G11" s="97"/>
      <c r="H11" s="38"/>
    </row>
    <row r="12" spans="1:11" s="44" customFormat="1" ht="22.5" customHeight="1">
      <c r="A12" s="38"/>
      <c r="B12" s="96"/>
      <c r="C12" s="87">
        <v>0</v>
      </c>
      <c r="D12" s="87">
        <v>0</v>
      </c>
      <c r="E12" s="87">
        <v>0</v>
      </c>
      <c r="F12" s="87">
        <v>0</v>
      </c>
      <c r="G12" s="87">
        <v>0</v>
      </c>
      <c r="H12" s="38"/>
    </row>
    <row r="13" spans="1:11" s="44" customFormat="1" ht="22.5" customHeight="1">
      <c r="A13" s="38"/>
      <c r="B13" s="96" t="s">
        <v>60</v>
      </c>
      <c r="C13" s="97"/>
      <c r="D13" s="97"/>
      <c r="E13" s="97"/>
      <c r="F13" s="97"/>
      <c r="G13" s="97"/>
      <c r="H13" s="38"/>
    </row>
    <row r="14" spans="1:11" s="44" customFormat="1" ht="22.5" customHeight="1">
      <c r="A14" s="38"/>
      <c r="B14" s="96"/>
      <c r="C14" s="87">
        <v>0</v>
      </c>
      <c r="D14" s="87">
        <v>0</v>
      </c>
      <c r="E14" s="87">
        <v>0</v>
      </c>
      <c r="F14" s="87">
        <v>0</v>
      </c>
      <c r="G14" s="87">
        <v>0</v>
      </c>
      <c r="H14" s="38"/>
    </row>
    <row r="15" spans="1:11" s="44" customFormat="1" ht="22.5" customHeight="1">
      <c r="A15" s="38"/>
      <c r="B15" s="96" t="s">
        <v>61</v>
      </c>
      <c r="C15" s="97"/>
      <c r="D15" s="97"/>
      <c r="E15" s="97"/>
      <c r="F15" s="97"/>
      <c r="G15" s="97"/>
      <c r="H15" s="38"/>
    </row>
    <row r="16" spans="1:11" s="44" customFormat="1" ht="22.5" customHeight="1">
      <c r="A16" s="38"/>
      <c r="B16" s="96"/>
      <c r="C16" s="88">
        <v>0</v>
      </c>
      <c r="D16" s="87">
        <v>0</v>
      </c>
      <c r="E16" s="88">
        <v>0</v>
      </c>
      <c r="F16" s="87">
        <v>0</v>
      </c>
      <c r="G16" s="87">
        <f>C16+E16</f>
        <v>0</v>
      </c>
      <c r="H16" s="38"/>
    </row>
    <row r="17" spans="1:13" s="44" customFormat="1" ht="22.5" customHeight="1">
      <c r="A17" s="38"/>
      <c r="B17" s="98" t="s">
        <v>7</v>
      </c>
      <c r="C17" s="97">
        <f>SUM(C5:C16)</f>
        <v>0</v>
      </c>
      <c r="D17" s="97">
        <f>SUM(D5:D16)</f>
        <v>0</v>
      </c>
      <c r="E17" s="97">
        <f>SUM(E5:E16)</f>
        <v>0</v>
      </c>
      <c r="F17" s="97">
        <f>SUM(F5:F16)</f>
        <v>0</v>
      </c>
      <c r="G17" s="97">
        <f>SUM(G5:G16)</f>
        <v>0</v>
      </c>
      <c r="H17" s="38"/>
    </row>
    <row r="18" spans="1:13" ht="33.75" customHeight="1">
      <c r="A18" s="39"/>
      <c r="B18" s="43"/>
      <c r="C18" s="42"/>
      <c r="D18" s="42"/>
      <c r="E18" s="42"/>
      <c r="F18" s="42"/>
      <c r="G18" s="42"/>
      <c r="H18" s="40"/>
      <c r="I18" s="40"/>
      <c r="J18" s="40"/>
      <c r="K18" s="41"/>
      <c r="L18" s="39"/>
      <c r="M18" s="39"/>
    </row>
    <row r="19" spans="1:13">
      <c r="B19" s="39"/>
      <c r="C19" s="40"/>
      <c r="D19" s="40"/>
      <c r="E19" s="40"/>
      <c r="F19" s="40"/>
      <c r="G19" s="40"/>
      <c r="H19" s="40"/>
      <c r="I19" s="40"/>
    </row>
    <row r="20" spans="1:13">
      <c r="B20" s="39"/>
      <c r="C20" s="38"/>
      <c r="D20" s="38"/>
      <c r="E20" s="38"/>
      <c r="F20" s="38"/>
      <c r="G20" s="38"/>
      <c r="H20" s="38"/>
      <c r="I20" s="38"/>
    </row>
  </sheetData>
  <mergeCells count="4">
    <mergeCell ref="B3:B4"/>
    <mergeCell ref="C3:D3"/>
    <mergeCell ref="E3:F3"/>
    <mergeCell ref="G3:G4"/>
  </mergeCells>
  <phoneticPr fontId="3"/>
  <pageMargins left="0" right="0" top="0" bottom="0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B1:J19"/>
  <sheetViews>
    <sheetView view="pageBreakPreview" zoomScaleNormal="100" zoomScaleSheetLayoutView="100" workbookViewId="0">
      <selection activeCell="G20" sqref="G20"/>
    </sheetView>
  </sheetViews>
  <sheetFormatPr defaultColWidth="9" defaultRowHeight="13.5"/>
  <cols>
    <col min="1" max="1" width="5.625" style="47" customWidth="1"/>
    <col min="2" max="2" width="34.375" style="176" customWidth="1"/>
    <col min="3" max="4" width="18.875" style="47" customWidth="1"/>
    <col min="5" max="5" width="3.5" style="47" customWidth="1"/>
    <col min="6" max="6" width="34.375" style="176" customWidth="1"/>
    <col min="7" max="8" width="18.875" style="47" customWidth="1"/>
    <col min="9" max="9" width="5.625" style="47" customWidth="1"/>
    <col min="10" max="16384" width="9" style="47"/>
  </cols>
  <sheetData>
    <row r="1" spans="2:8" ht="33.75" customHeight="1">
      <c r="B1" s="188"/>
    </row>
    <row r="2" spans="2:8" s="176" customFormat="1" ht="22.5" customHeight="1">
      <c r="B2" s="172" t="s">
        <v>62</v>
      </c>
      <c r="C2" s="173"/>
      <c r="D2" s="174" t="s">
        <v>164</v>
      </c>
      <c r="E2" s="173"/>
      <c r="F2" s="175" t="s">
        <v>63</v>
      </c>
      <c r="G2" s="173"/>
      <c r="H2" s="174" t="s">
        <v>164</v>
      </c>
    </row>
    <row r="3" spans="2:8" s="178" customFormat="1" ht="30" customHeight="1">
      <c r="B3" s="177" t="s">
        <v>52</v>
      </c>
      <c r="C3" s="177" t="s">
        <v>64</v>
      </c>
      <c r="D3" s="177" t="s">
        <v>65</v>
      </c>
      <c r="F3" s="177" t="s">
        <v>52</v>
      </c>
      <c r="G3" s="177" t="s">
        <v>64</v>
      </c>
      <c r="H3" s="177" t="s">
        <v>65</v>
      </c>
    </row>
    <row r="4" spans="2:8" s="53" customFormat="1" ht="18.75" customHeight="1">
      <c r="B4" s="179" t="s">
        <v>66</v>
      </c>
      <c r="C4" s="101"/>
      <c r="D4" s="101"/>
      <c r="F4" s="179" t="s">
        <v>66</v>
      </c>
      <c r="G4" s="101"/>
      <c r="H4" s="101"/>
    </row>
    <row r="5" spans="2:8" s="53" customFormat="1" ht="22.5" customHeight="1">
      <c r="B5" s="180" t="s">
        <v>67</v>
      </c>
      <c r="C5" s="102"/>
      <c r="D5" s="102"/>
      <c r="F5" s="180" t="s">
        <v>67</v>
      </c>
      <c r="G5" s="102"/>
      <c r="H5" s="102"/>
    </row>
    <row r="6" spans="2:8" s="53" customFormat="1" ht="22.5" customHeight="1">
      <c r="B6" s="181"/>
      <c r="C6" s="87">
        <v>0</v>
      </c>
      <c r="D6" s="87">
        <v>0</v>
      </c>
      <c r="F6" s="181"/>
      <c r="G6" s="87">
        <v>0</v>
      </c>
      <c r="H6" s="87">
        <v>0</v>
      </c>
    </row>
    <row r="7" spans="2:8" s="53" customFormat="1" ht="22.5" customHeight="1">
      <c r="B7" s="182" t="s">
        <v>61</v>
      </c>
      <c r="C7" s="87"/>
      <c r="D7" s="87"/>
      <c r="F7" s="182" t="s">
        <v>61</v>
      </c>
      <c r="G7" s="87"/>
      <c r="H7" s="87"/>
    </row>
    <row r="8" spans="2:8" s="53" customFormat="1" ht="22.5" customHeight="1">
      <c r="B8" s="182"/>
      <c r="C8" s="88">
        <v>0</v>
      </c>
      <c r="D8" s="87">
        <v>0</v>
      </c>
      <c r="F8" s="182"/>
      <c r="G8" s="88">
        <v>0</v>
      </c>
      <c r="H8" s="87">
        <v>0</v>
      </c>
    </row>
    <row r="9" spans="2:8" s="53" customFormat="1" ht="22.5" customHeight="1" thickBot="1">
      <c r="B9" s="183" t="s">
        <v>68</v>
      </c>
      <c r="C9" s="103">
        <f>SUM(C6:C8)</f>
        <v>0</v>
      </c>
      <c r="D9" s="103">
        <f>SUM(D6:D8)</f>
        <v>0</v>
      </c>
      <c r="F9" s="183" t="s">
        <v>68</v>
      </c>
      <c r="G9" s="103">
        <f>SUM(G6:G8)</f>
        <v>0</v>
      </c>
      <c r="H9" s="103">
        <f>SUM(H6:H8)</f>
        <v>0</v>
      </c>
    </row>
    <row r="10" spans="2:8" s="53" customFormat="1" ht="18.75" customHeight="1" thickTop="1">
      <c r="B10" s="184" t="s">
        <v>69</v>
      </c>
      <c r="C10" s="104"/>
      <c r="D10" s="104"/>
      <c r="F10" s="184" t="s">
        <v>69</v>
      </c>
      <c r="G10" s="104"/>
      <c r="H10" s="104"/>
    </row>
    <row r="11" spans="2:8" s="53" customFormat="1" ht="22.5" customHeight="1">
      <c r="B11" s="184" t="s">
        <v>70</v>
      </c>
      <c r="C11" s="104"/>
      <c r="D11" s="104"/>
      <c r="F11" s="184" t="s">
        <v>70</v>
      </c>
      <c r="G11" s="104"/>
      <c r="H11" s="104"/>
    </row>
    <row r="12" spans="2:8" s="53" customFormat="1" ht="22.5" customHeight="1">
      <c r="B12" s="181"/>
      <c r="C12" s="87">
        <v>0</v>
      </c>
      <c r="D12" s="87">
        <v>0</v>
      </c>
      <c r="E12" s="105"/>
      <c r="F12" s="181"/>
      <c r="G12" s="87">
        <v>0</v>
      </c>
      <c r="H12" s="87">
        <v>0</v>
      </c>
    </row>
    <row r="13" spans="2:8" s="53" customFormat="1" ht="22.5" customHeight="1">
      <c r="B13" s="181" t="s">
        <v>71</v>
      </c>
      <c r="C13" s="87"/>
      <c r="D13" s="87"/>
      <c r="F13" s="181" t="s">
        <v>71</v>
      </c>
      <c r="G13" s="87"/>
      <c r="H13" s="87"/>
    </row>
    <row r="14" spans="2:8" s="53" customFormat="1" ht="22.5" customHeight="1">
      <c r="B14" s="185" t="s">
        <v>199</v>
      </c>
      <c r="C14" s="101">
        <v>0</v>
      </c>
      <c r="D14" s="87">
        <v>0</v>
      </c>
      <c r="F14" s="185" t="s">
        <v>199</v>
      </c>
      <c r="G14" s="101">
        <v>1065792</v>
      </c>
      <c r="H14" s="87">
        <v>0</v>
      </c>
    </row>
    <row r="15" spans="2:8" s="53" customFormat="1" ht="22.5" customHeight="1" thickBot="1">
      <c r="B15" s="183" t="s">
        <v>68</v>
      </c>
      <c r="C15" s="103">
        <f>SUM(C12:C14)</f>
        <v>0</v>
      </c>
      <c r="D15" s="103">
        <f>SUM(D12:D14)</f>
        <v>0</v>
      </c>
      <c r="F15" s="183" t="s">
        <v>68</v>
      </c>
      <c r="G15" s="103">
        <f>SUM(G12:G14)</f>
        <v>1065792</v>
      </c>
      <c r="H15" s="103">
        <f>SUM(H12:H14)</f>
        <v>0</v>
      </c>
    </row>
    <row r="16" spans="2:8" s="53" customFormat="1" ht="22.5" customHeight="1" thickTop="1">
      <c r="B16" s="186" t="s">
        <v>7</v>
      </c>
      <c r="C16" s="102">
        <f>C9+C15</f>
        <v>0</v>
      </c>
      <c r="D16" s="102">
        <f>D9+D15</f>
        <v>0</v>
      </c>
      <c r="F16" s="186" t="s">
        <v>7</v>
      </c>
      <c r="G16" s="102">
        <f>G9+G15</f>
        <v>1065792</v>
      </c>
      <c r="H16" s="102">
        <f>H9+H15</f>
        <v>0</v>
      </c>
    </row>
    <row r="17" spans="2:10" ht="33.75" customHeight="1">
      <c r="B17" s="189"/>
      <c r="C17" s="52"/>
      <c r="D17" s="52"/>
      <c r="E17" s="51"/>
      <c r="F17" s="175"/>
      <c r="G17" s="51"/>
      <c r="H17" s="50"/>
      <c r="I17" s="48"/>
      <c r="J17" s="48"/>
    </row>
    <row r="18" spans="2:10" ht="18.75" customHeight="1">
      <c r="B18" s="190"/>
      <c r="C18" s="51"/>
      <c r="D18" s="51"/>
      <c r="E18" s="51"/>
      <c r="F18" s="175"/>
      <c r="G18" s="51"/>
      <c r="H18" s="50"/>
      <c r="I18" s="48"/>
      <c r="J18" s="48"/>
    </row>
    <row r="19" spans="2:10">
      <c r="B19" s="190"/>
      <c r="C19" s="49"/>
      <c r="D19" s="49"/>
      <c r="E19" s="49"/>
      <c r="F19" s="187"/>
      <c r="G19" s="48"/>
      <c r="H19" s="48"/>
      <c r="I19" s="48"/>
    </row>
  </sheetData>
  <phoneticPr fontId="3"/>
  <pageMargins left="0" right="0" top="0" bottom="0" header="0.31496062992125984" footer="0.31496062992125984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L20"/>
  <sheetViews>
    <sheetView zoomScaleNormal="100" zoomScaleSheetLayoutView="100" workbookViewId="0">
      <selection activeCell="D11" sqref="D11"/>
    </sheetView>
  </sheetViews>
  <sheetFormatPr defaultRowHeight="13.5"/>
  <cols>
    <col min="1" max="1" width="5.625" customWidth="1"/>
    <col min="2" max="2" width="18.125" customWidth="1"/>
    <col min="3" max="12" width="15" customWidth="1"/>
    <col min="13" max="13" width="4.375" customWidth="1"/>
    <col min="14" max="14" width="5.375" customWidth="1"/>
  </cols>
  <sheetData>
    <row r="1" spans="1:12" ht="33.75" customHeight="1"/>
    <row r="2" spans="1:12" ht="33.75" customHeight="1">
      <c r="B2" s="114" t="s">
        <v>72</v>
      </c>
    </row>
    <row r="3" spans="1:12" ht="22.5" customHeight="1">
      <c r="A3" s="3"/>
      <c r="B3" s="113" t="s">
        <v>73</v>
      </c>
      <c r="C3" s="24"/>
      <c r="D3" s="25"/>
      <c r="E3" s="25"/>
      <c r="F3" s="25"/>
      <c r="G3" s="25"/>
      <c r="H3" s="25"/>
      <c r="I3" s="25"/>
      <c r="J3" s="25"/>
      <c r="K3" s="25"/>
      <c r="L3" s="115" t="s">
        <v>164</v>
      </c>
    </row>
    <row r="4" spans="1:12" ht="18.75" customHeight="1">
      <c r="A4" s="3"/>
      <c r="B4" s="224" t="s">
        <v>49</v>
      </c>
      <c r="C4" s="222" t="s">
        <v>74</v>
      </c>
      <c r="D4" s="106"/>
      <c r="E4" s="227" t="s">
        <v>75</v>
      </c>
      <c r="F4" s="224" t="s">
        <v>76</v>
      </c>
      <c r="G4" s="224" t="s">
        <v>77</v>
      </c>
      <c r="H4" s="224" t="s">
        <v>78</v>
      </c>
      <c r="I4" s="222" t="s">
        <v>79</v>
      </c>
      <c r="J4" s="107"/>
      <c r="K4" s="108"/>
      <c r="L4" s="224" t="s">
        <v>80</v>
      </c>
    </row>
    <row r="5" spans="1:12" ht="18.75" customHeight="1">
      <c r="A5" s="3"/>
      <c r="B5" s="226"/>
      <c r="C5" s="225"/>
      <c r="D5" s="109" t="s">
        <v>81</v>
      </c>
      <c r="E5" s="228"/>
      <c r="F5" s="225"/>
      <c r="G5" s="225"/>
      <c r="H5" s="225"/>
      <c r="I5" s="223"/>
      <c r="J5" s="110" t="s">
        <v>82</v>
      </c>
      <c r="K5" s="110" t="s">
        <v>83</v>
      </c>
      <c r="L5" s="225"/>
    </row>
    <row r="6" spans="1:12" ht="22.5" customHeight="1">
      <c r="A6" s="3"/>
      <c r="B6" s="111" t="s">
        <v>84</v>
      </c>
      <c r="C6" s="116">
        <f t="shared" ref="C6:H6" si="0">SUBTOTAL(9,C7:C12)</f>
        <v>7400000</v>
      </c>
      <c r="D6" s="117">
        <f t="shared" si="0"/>
        <v>609909</v>
      </c>
      <c r="E6" s="118">
        <f t="shared" si="0"/>
        <v>7400000</v>
      </c>
      <c r="F6" s="119">
        <f t="shared" si="0"/>
        <v>0</v>
      </c>
      <c r="G6" s="119">
        <f t="shared" si="0"/>
        <v>0</v>
      </c>
      <c r="H6" s="119">
        <f t="shared" si="0"/>
        <v>0</v>
      </c>
      <c r="I6" s="119">
        <f t="shared" ref="I6:K6" si="1">SUBTOTAL(9,I7:I12)</f>
        <v>0</v>
      </c>
      <c r="J6" s="119">
        <f t="shared" si="1"/>
        <v>0</v>
      </c>
      <c r="K6" s="119">
        <f t="shared" si="1"/>
        <v>0</v>
      </c>
      <c r="L6" s="119">
        <f>SUBTOTAL(9,L7:L12)</f>
        <v>0</v>
      </c>
    </row>
    <row r="7" spans="1:12" ht="22.5" customHeight="1">
      <c r="A7" s="3"/>
      <c r="B7" s="111" t="s">
        <v>85</v>
      </c>
      <c r="C7" s="116">
        <f t="shared" ref="C7:C12" si="2">E7+F7+G7+H7+I7+L7</f>
        <v>0</v>
      </c>
      <c r="D7" s="163">
        <v>0</v>
      </c>
      <c r="E7" s="164">
        <v>0</v>
      </c>
      <c r="F7" s="165">
        <v>0</v>
      </c>
      <c r="G7" s="165">
        <v>0</v>
      </c>
      <c r="H7" s="165">
        <v>0</v>
      </c>
      <c r="I7" s="165">
        <v>0</v>
      </c>
      <c r="J7" s="165">
        <v>0</v>
      </c>
      <c r="K7" s="165">
        <v>0</v>
      </c>
      <c r="L7" s="165">
        <v>0</v>
      </c>
    </row>
    <row r="8" spans="1:12" ht="22.5" customHeight="1">
      <c r="A8" s="3"/>
      <c r="B8" s="111" t="s">
        <v>86</v>
      </c>
      <c r="C8" s="116">
        <f t="shared" si="2"/>
        <v>0</v>
      </c>
      <c r="D8" s="163">
        <v>0</v>
      </c>
      <c r="E8" s="164">
        <v>0</v>
      </c>
      <c r="F8" s="165">
        <v>0</v>
      </c>
      <c r="G8" s="165">
        <v>0</v>
      </c>
      <c r="H8" s="165">
        <v>0</v>
      </c>
      <c r="I8" s="165">
        <v>0</v>
      </c>
      <c r="J8" s="165">
        <v>0</v>
      </c>
      <c r="K8" s="165">
        <v>0</v>
      </c>
      <c r="L8" s="165">
        <v>0</v>
      </c>
    </row>
    <row r="9" spans="1:12" ht="22.5" customHeight="1">
      <c r="A9" s="3"/>
      <c r="B9" s="111" t="s">
        <v>87</v>
      </c>
      <c r="C9" s="116">
        <f t="shared" si="2"/>
        <v>0</v>
      </c>
      <c r="D9" s="163">
        <v>0</v>
      </c>
      <c r="E9" s="164">
        <v>0</v>
      </c>
      <c r="F9" s="165">
        <v>0</v>
      </c>
      <c r="G9" s="165">
        <v>0</v>
      </c>
      <c r="H9" s="165">
        <v>0</v>
      </c>
      <c r="I9" s="165">
        <v>0</v>
      </c>
      <c r="J9" s="165">
        <v>0</v>
      </c>
      <c r="K9" s="165">
        <v>0</v>
      </c>
      <c r="L9" s="165">
        <v>0</v>
      </c>
    </row>
    <row r="10" spans="1:12" ht="22.5" customHeight="1">
      <c r="A10" s="3"/>
      <c r="B10" s="111" t="s">
        <v>88</v>
      </c>
      <c r="C10" s="116">
        <f t="shared" si="2"/>
        <v>0</v>
      </c>
      <c r="D10" s="163">
        <v>0</v>
      </c>
      <c r="E10" s="164">
        <v>0</v>
      </c>
      <c r="F10" s="165">
        <v>0</v>
      </c>
      <c r="G10" s="165">
        <v>0</v>
      </c>
      <c r="H10" s="165">
        <v>0</v>
      </c>
      <c r="I10" s="165">
        <v>0</v>
      </c>
      <c r="J10" s="165">
        <v>0</v>
      </c>
      <c r="K10" s="165">
        <v>0</v>
      </c>
      <c r="L10" s="165">
        <v>0</v>
      </c>
    </row>
    <row r="11" spans="1:12" ht="22.5" customHeight="1">
      <c r="A11" s="3"/>
      <c r="B11" s="111" t="s">
        <v>89</v>
      </c>
      <c r="C11" s="116">
        <f t="shared" si="2"/>
        <v>7400000</v>
      </c>
      <c r="D11" s="163">
        <v>609909</v>
      </c>
      <c r="E11" s="164">
        <v>7400000</v>
      </c>
      <c r="F11" s="165">
        <v>0</v>
      </c>
      <c r="G11" s="165">
        <v>0</v>
      </c>
      <c r="H11" s="165">
        <v>0</v>
      </c>
      <c r="I11" s="165">
        <v>0</v>
      </c>
      <c r="J11" s="165">
        <v>0</v>
      </c>
      <c r="K11" s="165">
        <v>0</v>
      </c>
      <c r="L11" s="165">
        <v>0</v>
      </c>
    </row>
    <row r="12" spans="1:12" ht="22.5" customHeight="1">
      <c r="A12" s="3"/>
      <c r="B12" s="111" t="s">
        <v>90</v>
      </c>
      <c r="C12" s="116">
        <f t="shared" si="2"/>
        <v>0</v>
      </c>
      <c r="D12" s="163">
        <v>0</v>
      </c>
      <c r="E12" s="164">
        <v>0</v>
      </c>
      <c r="F12" s="165">
        <v>0</v>
      </c>
      <c r="G12" s="165">
        <v>0</v>
      </c>
      <c r="H12" s="165">
        <v>0</v>
      </c>
      <c r="I12" s="165">
        <v>0</v>
      </c>
      <c r="J12" s="165">
        <v>0</v>
      </c>
      <c r="K12" s="165">
        <v>0</v>
      </c>
      <c r="L12" s="165">
        <v>0</v>
      </c>
    </row>
    <row r="13" spans="1:12" ht="22.5" customHeight="1">
      <c r="A13" s="3"/>
      <c r="B13" s="111" t="s">
        <v>91</v>
      </c>
      <c r="C13" s="116">
        <f>SUBTOTAL(9,C14:C17)</f>
        <v>0</v>
      </c>
      <c r="D13" s="163">
        <f>SUBTOTAL(9,D14:D17)</f>
        <v>0</v>
      </c>
      <c r="E13" s="164">
        <f>SUBTOTAL(9,E14:E17)</f>
        <v>0</v>
      </c>
      <c r="F13" s="165">
        <f>SUBTOTAL(9,F14:F17)</f>
        <v>0</v>
      </c>
      <c r="G13" s="165">
        <f>SUBTOTAL(9,G14:G17)</f>
        <v>0</v>
      </c>
      <c r="H13" s="165">
        <f t="shared" ref="H13:K13" si="3">SUBTOTAL(9,H14:H17)</f>
        <v>0</v>
      </c>
      <c r="I13" s="165">
        <f t="shared" si="3"/>
        <v>0</v>
      </c>
      <c r="J13" s="165">
        <f t="shared" si="3"/>
        <v>0</v>
      </c>
      <c r="K13" s="165">
        <f t="shared" si="3"/>
        <v>0</v>
      </c>
      <c r="L13" s="165">
        <f>SUBTOTAL(9,L14:L17)</f>
        <v>0</v>
      </c>
    </row>
    <row r="14" spans="1:12" ht="22.5" customHeight="1">
      <c r="A14" s="3"/>
      <c r="B14" s="111" t="s">
        <v>92</v>
      </c>
      <c r="C14" s="116">
        <f>E14+F14+G14+H14+I14+L14</f>
        <v>0</v>
      </c>
      <c r="D14" s="163">
        <v>0</v>
      </c>
      <c r="E14" s="164">
        <v>0</v>
      </c>
      <c r="F14" s="165">
        <v>0</v>
      </c>
      <c r="G14" s="165">
        <v>0</v>
      </c>
      <c r="H14" s="165">
        <v>0</v>
      </c>
      <c r="I14" s="165">
        <v>0</v>
      </c>
      <c r="J14" s="165">
        <v>0</v>
      </c>
      <c r="K14" s="165">
        <v>0</v>
      </c>
      <c r="L14" s="165">
        <v>0</v>
      </c>
    </row>
    <row r="15" spans="1:12" ht="22.5" customHeight="1">
      <c r="A15" s="3"/>
      <c r="B15" s="111" t="s">
        <v>93</v>
      </c>
      <c r="C15" s="116">
        <f>E15+F15+G15+H15+I15+L15</f>
        <v>0</v>
      </c>
      <c r="D15" s="163">
        <v>0</v>
      </c>
      <c r="E15" s="164">
        <v>0</v>
      </c>
      <c r="F15" s="165">
        <v>0</v>
      </c>
      <c r="G15" s="165">
        <v>0</v>
      </c>
      <c r="H15" s="165">
        <v>0</v>
      </c>
      <c r="I15" s="165">
        <v>0</v>
      </c>
      <c r="J15" s="165">
        <v>0</v>
      </c>
      <c r="K15" s="165">
        <v>0</v>
      </c>
      <c r="L15" s="165">
        <v>0</v>
      </c>
    </row>
    <row r="16" spans="1:12" ht="22.5" customHeight="1">
      <c r="A16" s="3"/>
      <c r="B16" s="111" t="s">
        <v>94</v>
      </c>
      <c r="C16" s="116">
        <f>E16+F16+G16+H16+I16+L16</f>
        <v>0</v>
      </c>
      <c r="D16" s="163">
        <v>0</v>
      </c>
      <c r="E16" s="164">
        <v>0</v>
      </c>
      <c r="F16" s="165">
        <v>0</v>
      </c>
      <c r="G16" s="165">
        <v>0</v>
      </c>
      <c r="H16" s="165">
        <v>0</v>
      </c>
      <c r="I16" s="165">
        <v>0</v>
      </c>
      <c r="J16" s="165">
        <v>0</v>
      </c>
      <c r="K16" s="165">
        <v>0</v>
      </c>
      <c r="L16" s="165">
        <v>0</v>
      </c>
    </row>
    <row r="17" spans="1:12" ht="22.5" customHeight="1">
      <c r="A17" s="3"/>
      <c r="B17" s="111" t="s">
        <v>95</v>
      </c>
      <c r="C17" s="116">
        <f>E17+F17+G17+H17+I17+L17</f>
        <v>0</v>
      </c>
      <c r="D17" s="163">
        <v>0</v>
      </c>
      <c r="E17" s="164">
        <v>0</v>
      </c>
      <c r="F17" s="165">
        <v>0</v>
      </c>
      <c r="G17" s="165">
        <v>0</v>
      </c>
      <c r="H17" s="165">
        <v>0</v>
      </c>
      <c r="I17" s="165">
        <v>0</v>
      </c>
      <c r="J17" s="165">
        <v>0</v>
      </c>
      <c r="K17" s="165">
        <v>0</v>
      </c>
      <c r="L17" s="165">
        <v>0</v>
      </c>
    </row>
    <row r="18" spans="1:12" ht="22.5" customHeight="1">
      <c r="A18" s="3"/>
      <c r="B18" s="112" t="s">
        <v>40</v>
      </c>
      <c r="C18" s="121">
        <f t="shared" ref="C18:H18" si="4">SUBTOTAL(9,C6:C17)</f>
        <v>7400000</v>
      </c>
      <c r="D18" s="120">
        <f t="shared" si="4"/>
        <v>609909</v>
      </c>
      <c r="E18" s="118">
        <f t="shared" si="4"/>
        <v>7400000</v>
      </c>
      <c r="F18" s="119">
        <f t="shared" si="4"/>
        <v>0</v>
      </c>
      <c r="G18" s="119">
        <f t="shared" si="4"/>
        <v>0</v>
      </c>
      <c r="H18" s="119">
        <f t="shared" si="4"/>
        <v>0</v>
      </c>
      <c r="I18" s="119">
        <f t="shared" ref="I18:K18" si="5">SUBTOTAL(9,I6:I17)</f>
        <v>0</v>
      </c>
      <c r="J18" s="119">
        <f t="shared" si="5"/>
        <v>0</v>
      </c>
      <c r="K18" s="119">
        <f t="shared" si="5"/>
        <v>0</v>
      </c>
      <c r="L18" s="119">
        <f>SUBTOTAL(9,L6:L17)</f>
        <v>0</v>
      </c>
    </row>
    <row r="19" spans="1:12" ht="33.7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1:12" ht="12" customHeight="1"/>
  </sheetData>
  <mergeCells count="8">
    <mergeCell ref="I4:I5"/>
    <mergeCell ref="L4:L5"/>
    <mergeCell ref="B4:B5"/>
    <mergeCell ref="C4:C5"/>
    <mergeCell ref="E4:E5"/>
    <mergeCell ref="F4:F5"/>
    <mergeCell ref="G4:G5"/>
    <mergeCell ref="H4:H5"/>
  </mergeCells>
  <phoneticPr fontId="3"/>
  <pageMargins left="0" right="0" top="0" bottom="0" header="0.31496062992125984" footer="0.31496062992125984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M19"/>
  <sheetViews>
    <sheetView view="pageBreakPreview" zoomScaleNormal="80" zoomScaleSheetLayoutView="100" workbookViewId="0">
      <selection activeCell="C5" sqref="C5"/>
    </sheetView>
  </sheetViews>
  <sheetFormatPr defaultColWidth="9" defaultRowHeight="13.5"/>
  <cols>
    <col min="1" max="1" width="5.625" style="74" customWidth="1"/>
    <col min="2" max="2" width="18.125" style="74" customWidth="1"/>
    <col min="3" max="11" width="12.5" style="74" customWidth="1"/>
    <col min="12" max="12" width="5.625" style="74" customWidth="1"/>
    <col min="13" max="13" width="13.625" style="74" customWidth="1"/>
    <col min="14" max="16384" width="9" style="61"/>
  </cols>
  <sheetData>
    <row r="1" spans="2:13" s="74" customFormat="1" ht="33.75" customHeight="1"/>
    <row r="2" spans="2:13" s="74" customFormat="1" ht="22.5" customHeight="1">
      <c r="B2" s="74" t="s">
        <v>96</v>
      </c>
      <c r="C2" s="122"/>
      <c r="D2" s="122"/>
      <c r="E2" s="122"/>
      <c r="F2" s="122"/>
      <c r="G2" s="122"/>
      <c r="H2" s="122"/>
      <c r="I2" s="122"/>
      <c r="J2" s="123" t="s">
        <v>164</v>
      </c>
      <c r="L2" s="122"/>
    </row>
    <row r="3" spans="2:13" s="74" customFormat="1" ht="22.5" customHeight="1">
      <c r="B3" s="232" t="s">
        <v>74</v>
      </c>
      <c r="C3" s="240" t="s">
        <v>97</v>
      </c>
      <c r="D3" s="212" t="s">
        <v>98</v>
      </c>
      <c r="E3" s="212" t="s">
        <v>99</v>
      </c>
      <c r="F3" s="212" t="s">
        <v>100</v>
      </c>
      <c r="G3" s="212" t="s">
        <v>101</v>
      </c>
      <c r="H3" s="212" t="s">
        <v>102</v>
      </c>
      <c r="I3" s="212" t="s">
        <v>103</v>
      </c>
      <c r="J3" s="212" t="s">
        <v>104</v>
      </c>
    </row>
    <row r="4" spans="2:13" s="74" customFormat="1" ht="22.5" customHeight="1">
      <c r="B4" s="233"/>
      <c r="C4" s="241"/>
      <c r="D4" s="213"/>
      <c r="E4" s="213"/>
      <c r="F4" s="213"/>
      <c r="G4" s="213"/>
      <c r="H4" s="213"/>
      <c r="I4" s="213"/>
      <c r="J4" s="213"/>
    </row>
    <row r="5" spans="2:13" s="74" customFormat="1" ht="30" customHeight="1">
      <c r="B5" s="124">
        <f>SUM(C5:I5)</f>
        <v>7400000</v>
      </c>
      <c r="C5" s="125">
        <v>7400000</v>
      </c>
      <c r="D5" s="126">
        <v>0</v>
      </c>
      <c r="E5" s="126">
        <v>0</v>
      </c>
      <c r="F5" s="126">
        <v>0</v>
      </c>
      <c r="G5" s="126">
        <v>0</v>
      </c>
      <c r="H5" s="126">
        <v>0</v>
      </c>
      <c r="I5" s="126">
        <v>0</v>
      </c>
      <c r="J5" s="127">
        <f>14495/B5</f>
        <v>1.9587837837837839E-3</v>
      </c>
      <c r="L5" s="128"/>
      <c r="M5" s="128"/>
    </row>
    <row r="6" spans="2:13" s="74" customFormat="1"/>
    <row r="7" spans="2:13" s="74" customFormat="1"/>
    <row r="8" spans="2:13" s="74" customFormat="1" ht="22.5" customHeight="1">
      <c r="B8" s="74" t="s">
        <v>105</v>
      </c>
      <c r="C8" s="122"/>
      <c r="D8" s="122"/>
      <c r="E8" s="122"/>
      <c r="F8" s="122"/>
      <c r="G8" s="122"/>
      <c r="H8" s="122"/>
      <c r="I8" s="122"/>
      <c r="J8" s="122"/>
      <c r="K8" s="123" t="s">
        <v>164</v>
      </c>
    </row>
    <row r="9" spans="2:13" s="74" customFormat="1" ht="22.5" customHeight="1">
      <c r="B9" s="232" t="s">
        <v>74</v>
      </c>
      <c r="C9" s="240" t="s">
        <v>106</v>
      </c>
      <c r="D9" s="212" t="s">
        <v>107</v>
      </c>
      <c r="E9" s="212" t="s">
        <v>108</v>
      </c>
      <c r="F9" s="212" t="s">
        <v>109</v>
      </c>
      <c r="G9" s="212" t="s">
        <v>110</v>
      </c>
      <c r="H9" s="212" t="s">
        <v>111</v>
      </c>
      <c r="I9" s="212" t="s">
        <v>112</v>
      </c>
      <c r="J9" s="212" t="s">
        <v>113</v>
      </c>
      <c r="K9" s="212" t="s">
        <v>114</v>
      </c>
    </row>
    <row r="10" spans="2:13" s="74" customFormat="1" ht="22.5" customHeight="1">
      <c r="B10" s="233"/>
      <c r="C10" s="241"/>
      <c r="D10" s="213"/>
      <c r="E10" s="213"/>
      <c r="F10" s="213"/>
      <c r="G10" s="213"/>
      <c r="H10" s="213"/>
      <c r="I10" s="213"/>
      <c r="J10" s="213"/>
      <c r="K10" s="213"/>
    </row>
    <row r="11" spans="2:13" s="74" customFormat="1" ht="30" customHeight="1">
      <c r="B11" s="129">
        <f>SUM(C11:K11)</f>
        <v>7400000</v>
      </c>
      <c r="C11" s="125">
        <v>609909</v>
      </c>
      <c r="D11" s="126">
        <v>611130</v>
      </c>
      <c r="E11" s="126">
        <v>612352</v>
      </c>
      <c r="F11" s="126">
        <v>613578</v>
      </c>
      <c r="G11" s="126">
        <v>614805</v>
      </c>
      <c r="H11" s="126">
        <v>3092532</v>
      </c>
      <c r="I11" s="126">
        <v>1245694</v>
      </c>
      <c r="J11" s="126">
        <v>0</v>
      </c>
      <c r="K11" s="126">
        <v>0</v>
      </c>
    </row>
    <row r="12" spans="2:13" s="74" customFormat="1"/>
    <row r="13" spans="2:13" s="74" customFormat="1"/>
    <row r="14" spans="2:13" s="74" customFormat="1" ht="22.5" customHeight="1">
      <c r="B14" s="74" t="s">
        <v>115</v>
      </c>
      <c r="E14" s="122"/>
      <c r="F14" s="122"/>
      <c r="G14" s="122"/>
      <c r="H14" s="123" t="s">
        <v>164</v>
      </c>
    </row>
    <row r="15" spans="2:13" s="74" customFormat="1" ht="22.5" customHeight="1">
      <c r="B15" s="232" t="s">
        <v>116</v>
      </c>
      <c r="C15" s="234" t="s">
        <v>117</v>
      </c>
      <c r="D15" s="235"/>
      <c r="E15" s="235"/>
      <c r="F15" s="235"/>
      <c r="G15" s="235"/>
      <c r="H15" s="236"/>
    </row>
    <row r="16" spans="2:13" s="74" customFormat="1" ht="22.5" customHeight="1">
      <c r="B16" s="233"/>
      <c r="C16" s="237"/>
      <c r="D16" s="238"/>
      <c r="E16" s="238"/>
      <c r="F16" s="238"/>
      <c r="G16" s="238"/>
      <c r="H16" s="239"/>
    </row>
    <row r="17" spans="2:8" s="74" customFormat="1" ht="30" customHeight="1">
      <c r="B17" s="130">
        <v>0</v>
      </c>
      <c r="C17" s="229"/>
      <c r="D17" s="230"/>
      <c r="E17" s="230"/>
      <c r="F17" s="230"/>
      <c r="G17" s="230"/>
      <c r="H17" s="231"/>
    </row>
    <row r="18" spans="2:8" s="74" customFormat="1" ht="33.75" customHeight="1"/>
    <row r="19" spans="2:8" s="74" customFormat="1"/>
  </sheetData>
  <mergeCells count="22">
    <mergeCell ref="B15:B16"/>
    <mergeCell ref="C15:H16"/>
    <mergeCell ref="H3:H4"/>
    <mergeCell ref="I3:I4"/>
    <mergeCell ref="J3:J4"/>
    <mergeCell ref="G9:G10"/>
    <mergeCell ref="B3:B4"/>
    <mergeCell ref="C3:C4"/>
    <mergeCell ref="D3:D4"/>
    <mergeCell ref="E3:E4"/>
    <mergeCell ref="F3:F4"/>
    <mergeCell ref="G3:G4"/>
    <mergeCell ref="B9:B10"/>
    <mergeCell ref="C9:C10"/>
    <mergeCell ref="D9:D10"/>
    <mergeCell ref="E9:E10"/>
    <mergeCell ref="C17:H17"/>
    <mergeCell ref="H9:H10"/>
    <mergeCell ref="I9:I10"/>
    <mergeCell ref="J9:J10"/>
    <mergeCell ref="K9:K10"/>
    <mergeCell ref="F9:F10"/>
  </mergeCells>
  <phoneticPr fontId="3"/>
  <pageMargins left="0" right="0" top="0" bottom="0" header="0.31496062992125984" footer="0.31496062992125984"/>
  <pageSetup paperSize="9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B1:H10"/>
  <sheetViews>
    <sheetView zoomScaleNormal="100" zoomScaleSheetLayoutView="100" workbookViewId="0">
      <selection activeCell="F19" sqref="F19"/>
    </sheetView>
  </sheetViews>
  <sheetFormatPr defaultRowHeight="13.5"/>
  <cols>
    <col min="1" max="1" width="5.625" customWidth="1"/>
    <col min="2" max="7" width="18.875" customWidth="1"/>
    <col min="8" max="8" width="5.625" customWidth="1"/>
  </cols>
  <sheetData>
    <row r="1" spans="2:8" ht="33.75" customHeight="1">
      <c r="B1" s="57"/>
    </row>
    <row r="2" spans="2:8" ht="22.5" customHeight="1">
      <c r="B2" s="131" t="s">
        <v>118</v>
      </c>
      <c r="G2" s="115" t="s">
        <v>164</v>
      </c>
    </row>
    <row r="3" spans="2:8" s="1" customFormat="1" ht="23.1" customHeight="1">
      <c r="B3" s="217" t="s">
        <v>119</v>
      </c>
      <c r="C3" s="217" t="s">
        <v>120</v>
      </c>
      <c r="D3" s="217" t="s">
        <v>121</v>
      </c>
      <c r="E3" s="243" t="s">
        <v>122</v>
      </c>
      <c r="F3" s="244"/>
      <c r="G3" s="217" t="s">
        <v>123</v>
      </c>
      <c r="H3" s="16"/>
    </row>
    <row r="4" spans="2:8" s="1" customFormat="1" ht="23.1" customHeight="1">
      <c r="B4" s="242"/>
      <c r="C4" s="242"/>
      <c r="D4" s="242"/>
      <c r="E4" s="60" t="s">
        <v>124</v>
      </c>
      <c r="F4" s="60" t="s">
        <v>125</v>
      </c>
      <c r="G4" s="242"/>
      <c r="H4" s="16"/>
    </row>
    <row r="5" spans="2:8" s="1" customFormat="1" ht="27" customHeight="1">
      <c r="B5" s="20" t="s">
        <v>169</v>
      </c>
      <c r="C5" s="87">
        <v>0</v>
      </c>
      <c r="D5" s="87">
        <v>0</v>
      </c>
      <c r="E5" s="87">
        <v>0</v>
      </c>
      <c r="F5" s="87">
        <v>0</v>
      </c>
      <c r="G5" s="87">
        <f>C5+D5-E5-F5</f>
        <v>0</v>
      </c>
      <c r="H5" s="16"/>
    </row>
    <row r="6" spans="2:8" s="1" customFormat="1" ht="27" customHeight="1">
      <c r="B6" s="20" t="s">
        <v>170</v>
      </c>
      <c r="C6" s="87">
        <v>88376000</v>
      </c>
      <c r="D6" s="88">
        <v>7176000</v>
      </c>
      <c r="E6" s="88">
        <v>0</v>
      </c>
      <c r="F6" s="88">
        <v>0</v>
      </c>
      <c r="G6" s="87">
        <f t="shared" ref="G6:G7" si="0">C6+D6-E6-F6</f>
        <v>95552000</v>
      </c>
      <c r="H6" s="16"/>
    </row>
    <row r="7" spans="2:8" s="1" customFormat="1" ht="27" customHeight="1">
      <c r="B7" s="20" t="s">
        <v>171</v>
      </c>
      <c r="C7" s="87">
        <v>0</v>
      </c>
      <c r="D7" s="88">
        <v>0</v>
      </c>
      <c r="E7" s="88">
        <v>0</v>
      </c>
      <c r="F7" s="88">
        <v>0</v>
      </c>
      <c r="G7" s="87">
        <f t="shared" si="0"/>
        <v>0</v>
      </c>
      <c r="H7" s="16"/>
    </row>
    <row r="8" spans="2:8" s="1" customFormat="1" ht="27" customHeight="1">
      <c r="B8" s="20" t="s">
        <v>172</v>
      </c>
      <c r="C8" s="87">
        <v>5680097</v>
      </c>
      <c r="D8" s="87">
        <v>5681447</v>
      </c>
      <c r="E8" s="87">
        <v>5680097</v>
      </c>
      <c r="F8" s="87">
        <v>0</v>
      </c>
      <c r="G8" s="87">
        <f>C8+D8-E8-F8</f>
        <v>5681447</v>
      </c>
      <c r="H8" s="16"/>
    </row>
    <row r="9" spans="2:8" s="1" customFormat="1" ht="29.1" customHeight="1">
      <c r="B9" s="17" t="s">
        <v>7</v>
      </c>
      <c r="C9" s="87">
        <f>SUM(C5:C8)</f>
        <v>94056097</v>
      </c>
      <c r="D9" s="87">
        <f>SUM(D5:D8)</f>
        <v>12857447</v>
      </c>
      <c r="E9" s="87">
        <f>SUM(E5:E8)</f>
        <v>5680097</v>
      </c>
      <c r="F9" s="87">
        <f>SUM(F5:F8)</f>
        <v>0</v>
      </c>
      <c r="G9" s="87">
        <f>SUM(G5:G8)</f>
        <v>101233447</v>
      </c>
      <c r="H9" s="16"/>
    </row>
    <row r="10" spans="2:8" ht="33.75" customHeight="1"/>
  </sheetData>
  <mergeCells count="5">
    <mergeCell ref="B3:B4"/>
    <mergeCell ref="C3:C4"/>
    <mergeCell ref="D3:D4"/>
    <mergeCell ref="E3:F3"/>
    <mergeCell ref="G3:G4"/>
  </mergeCells>
  <phoneticPr fontId="3"/>
  <pageMargins left="0" right="0" top="0" bottom="0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G12"/>
  <sheetViews>
    <sheetView zoomScaleNormal="100" zoomScaleSheetLayoutView="100" workbookViewId="0">
      <selection activeCell="C5" sqref="C5"/>
    </sheetView>
  </sheetViews>
  <sheetFormatPr defaultRowHeight="13.5"/>
  <cols>
    <col min="1" max="1" width="5.625" customWidth="1"/>
    <col min="2" max="3" width="27.5" customWidth="1"/>
    <col min="4" max="4" width="25" customWidth="1"/>
    <col min="5" max="5" width="15" customWidth="1"/>
    <col min="6" max="6" width="18.875" customWidth="1"/>
    <col min="7" max="7" width="5.625" customWidth="1"/>
    <col min="8" max="8" width="1.5" customWidth="1"/>
  </cols>
  <sheetData>
    <row r="1" spans="1:7" ht="33.75" customHeight="1"/>
    <row r="2" spans="1:7" ht="33.75" customHeight="1">
      <c r="A2" s="3"/>
      <c r="B2" s="154" t="s">
        <v>126</v>
      </c>
      <c r="C2" s="3"/>
      <c r="D2" s="3"/>
      <c r="E2" s="3"/>
      <c r="F2" s="3"/>
      <c r="G2" s="3"/>
    </row>
    <row r="3" spans="1:7" ht="22.5" customHeight="1">
      <c r="A3" s="3"/>
      <c r="B3" s="132" t="s">
        <v>127</v>
      </c>
      <c r="C3" s="26"/>
      <c r="D3" s="3"/>
      <c r="E3" s="3"/>
      <c r="F3" s="136" t="s">
        <v>164</v>
      </c>
      <c r="G3" s="3"/>
    </row>
    <row r="4" spans="1:7" ht="26.25" customHeight="1">
      <c r="A4" s="3"/>
      <c r="B4" s="112" t="s">
        <v>15</v>
      </c>
      <c r="C4" s="112" t="s">
        <v>128</v>
      </c>
      <c r="D4" s="112" t="s">
        <v>129</v>
      </c>
      <c r="E4" s="135" t="s">
        <v>130</v>
      </c>
      <c r="F4" s="112" t="s">
        <v>131</v>
      </c>
      <c r="G4" s="3"/>
    </row>
    <row r="5" spans="1:7" ht="26.25" customHeight="1">
      <c r="A5" s="3"/>
      <c r="B5" s="245" t="s">
        <v>132</v>
      </c>
      <c r="C5" s="134"/>
      <c r="D5" s="134"/>
      <c r="E5" s="137"/>
      <c r="F5" s="134"/>
      <c r="G5" s="3"/>
    </row>
    <row r="6" spans="1:7" ht="26.25" customHeight="1">
      <c r="A6" s="3"/>
      <c r="B6" s="245"/>
      <c r="C6" s="135" t="s">
        <v>133</v>
      </c>
      <c r="D6" s="133"/>
      <c r="E6" s="138">
        <f>SUBTOTAL(9,E5:E5)</f>
        <v>0</v>
      </c>
      <c r="F6" s="133"/>
      <c r="G6" s="3"/>
    </row>
    <row r="7" spans="1:7" ht="26.25" customHeight="1">
      <c r="A7" s="3"/>
      <c r="B7" s="246" t="s">
        <v>134</v>
      </c>
      <c r="C7" s="134" t="s">
        <v>196</v>
      </c>
      <c r="D7" s="134" t="s">
        <v>197</v>
      </c>
      <c r="E7" s="138">
        <v>36792</v>
      </c>
      <c r="F7" s="134"/>
      <c r="G7" s="3"/>
    </row>
    <row r="8" spans="1:7" ht="26.25" customHeight="1">
      <c r="A8" s="3"/>
      <c r="B8" s="246"/>
      <c r="C8" s="134" t="s">
        <v>193</v>
      </c>
      <c r="D8" s="134"/>
      <c r="E8" s="138">
        <v>68500</v>
      </c>
      <c r="F8" s="134"/>
      <c r="G8" s="3"/>
    </row>
    <row r="9" spans="1:7" ht="26.25" customHeight="1">
      <c r="A9" s="3"/>
      <c r="B9" s="246"/>
      <c r="C9" s="112" t="s">
        <v>133</v>
      </c>
      <c r="D9" s="133"/>
      <c r="E9" s="138">
        <f>SUBTOTAL(9,E7:E8)</f>
        <v>105292</v>
      </c>
      <c r="F9" s="133"/>
      <c r="G9" s="3"/>
    </row>
    <row r="10" spans="1:7" ht="26.25" customHeight="1">
      <c r="A10" s="3"/>
      <c r="B10" s="112" t="s">
        <v>40</v>
      </c>
      <c r="C10" s="133"/>
      <c r="D10" s="133"/>
      <c r="E10" s="116">
        <f>SUBTOTAL(9,E5:E9)</f>
        <v>105292</v>
      </c>
      <c r="F10" s="133"/>
      <c r="G10" s="3"/>
    </row>
    <row r="11" spans="1:7" ht="33.75" customHeight="1">
      <c r="A11" s="3"/>
      <c r="B11" s="3"/>
      <c r="C11" s="3"/>
      <c r="D11" s="3"/>
      <c r="E11" s="3"/>
      <c r="F11" s="3"/>
      <c r="G11" s="3"/>
    </row>
    <row r="12" spans="1:7" ht="12" customHeight="1"/>
  </sheetData>
  <mergeCells count="2">
    <mergeCell ref="B5:B6"/>
    <mergeCell ref="B7:B9"/>
  </mergeCells>
  <phoneticPr fontId="3"/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有形固定資産</vt:lpstr>
      <vt:lpstr>投資及び出資金</vt:lpstr>
      <vt:lpstr>基金</vt:lpstr>
      <vt:lpstr>貸付金</vt:lpstr>
      <vt:lpstr>未収金及び長期延滞債権</vt:lpstr>
      <vt:lpstr>地方債（借入先別）</vt:lpstr>
      <vt:lpstr>地方債（利率別など）</vt:lpstr>
      <vt:lpstr>引当金</vt:lpstr>
      <vt:lpstr>補助金</vt:lpstr>
      <vt:lpstr>財源明細</vt:lpstr>
      <vt:lpstr>財源情報明細</vt:lpstr>
      <vt:lpstr>資金明細</vt:lpstr>
      <vt:lpstr>引当金!Print_Area</vt:lpstr>
      <vt:lpstr>基金!Print_Area</vt:lpstr>
      <vt:lpstr>財源情報明細!Print_Area</vt:lpstr>
      <vt:lpstr>財源明細!Print_Area</vt:lpstr>
      <vt:lpstr>資金明細!Print_Area</vt:lpstr>
      <vt:lpstr>貸付金!Print_Area</vt:lpstr>
      <vt:lpstr>'地方債（借入先別）'!Print_Area</vt:lpstr>
      <vt:lpstr>'地方債（利率別など）'!Print_Area</vt:lpstr>
      <vt:lpstr>投資及び出資金!Print_Area</vt:lpstr>
      <vt:lpstr>補助金!Print_Area</vt:lpstr>
      <vt:lpstr>未収金及び長期延滞債権!Print_Area</vt:lpstr>
      <vt:lpstr>有形固定資産!Print_Area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cp:lastPrinted>2019-11-29T03:20:51Z</cp:lastPrinted>
  <dcterms:created xsi:type="dcterms:W3CDTF">2014-03-27T08:10:30Z</dcterms:created>
  <dcterms:modified xsi:type="dcterms:W3CDTF">2022-04-03T23:37:44Z</dcterms:modified>
  <cp:category/>
  <cp:contentStatus/>
</cp:coreProperties>
</file>