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4_{F70ECBC1-F3AA-4A8A-BE63-4F2DDCD31DF1}" xr6:coauthVersionLast="47" xr6:coauthVersionMax="47" xr10:uidLastSave="{00000000-0000-0000-0000-000000000000}"/>
  <bookViews>
    <workbookView xWindow="-28910" yWindow="-110" windowWidth="29020" windowHeight="15820" tabRatio="832" xr2:uid="{00000000-000D-0000-FFFF-FFFF00000000}"/>
  </bookViews>
  <sheets>
    <sheet name="BS" sheetId="21" r:id="rId1"/>
    <sheet name="PL" sheetId="22" r:id="rId2"/>
    <sheet name="NW" sheetId="23" r:id="rId3"/>
    <sheet name="CF" sheetId="25" r:id="rId4"/>
    <sheet name="BS (千円)" sheetId="30" r:id="rId5"/>
    <sheet name="PL (千円)" sheetId="31" r:id="rId6"/>
    <sheet name="NW (千円)" sheetId="32" r:id="rId7"/>
    <sheet name="CF (千円)" sheetId="33" r:id="rId8"/>
    <sheet name="BS (百万円)" sheetId="34" r:id="rId9"/>
    <sheet name="PL (百万円)" sheetId="35" r:id="rId10"/>
    <sheet name="NW (百万円)" sheetId="36" r:id="rId11"/>
    <sheet name="CF (百万円)" sheetId="37" r:id="rId12"/>
    <sheet name="PL及びNWM" sheetId="24" state="hidden" r:id="rId13"/>
  </sheets>
  <definedNames>
    <definedName name="_xlnm._FilterDatabase" localSheetId="0" hidden="1">BS!#REF!</definedName>
    <definedName name="_xlnm._FilterDatabase" localSheetId="4" hidden="1">'BS (千円)'!#REF!</definedName>
    <definedName name="_xlnm._FilterDatabase" localSheetId="8" hidden="1">'BS (百万円)'!#REF!</definedName>
    <definedName name="_xlnm._FilterDatabase" localSheetId="3" hidden="1">CF!#REF!</definedName>
    <definedName name="_xlnm._FilterDatabase" localSheetId="7" hidden="1">'CF (千円)'!#REF!</definedName>
    <definedName name="_xlnm._FilterDatabase" localSheetId="11" hidden="1">'CF (百万円)'!#REF!</definedName>
    <definedName name="_xlnm._FilterDatabase" localSheetId="2" hidden="1">NW!#REF!</definedName>
    <definedName name="_xlnm._FilterDatabase" localSheetId="6" hidden="1">'NW (千円)'!#REF!</definedName>
    <definedName name="_xlnm._FilterDatabase" localSheetId="10" hidden="1">'NW (百万円)'!#REF!</definedName>
    <definedName name="_xlnm._FilterDatabase" localSheetId="1" hidden="1">PL!#REF!</definedName>
    <definedName name="_xlnm._FilterDatabase" localSheetId="5" hidden="1">'PL (千円)'!#REF!</definedName>
    <definedName name="_xlnm._FilterDatabase" localSheetId="9" hidden="1">'PL (百万円)'!#REF!</definedName>
    <definedName name="_xlnm.Print_Area" localSheetId="0">BS!$A$1:$AA$63</definedName>
    <definedName name="_xlnm.Print_Area" localSheetId="4">'BS (千円)'!$A$1:$AA$63</definedName>
    <definedName name="_xlnm.Print_Area" localSheetId="8">'BS (百万円)'!$A$1:$AA$63</definedName>
    <definedName name="_xlnm.Print_Area" localSheetId="3">CF!$A$1:$M$60</definedName>
    <definedName name="_xlnm.Print_Area" localSheetId="7">'CF (千円)'!$A$1:$M$60</definedName>
    <definedName name="_xlnm.Print_Area" localSheetId="11">'CF (百万円)'!$A$1:$M$60</definedName>
    <definedName name="_xlnm.Print_Area" localSheetId="2">NW!$A$1:$M$24</definedName>
    <definedName name="_xlnm.Print_Area" localSheetId="6">'NW (千円)'!$A$1:$M$24</definedName>
    <definedName name="_xlnm.Print_Area" localSheetId="10">'NW (百万円)'!$A$1:$M$24</definedName>
    <definedName name="_xlnm.Print_Area" localSheetId="1">PL!$A$1:$N$42</definedName>
    <definedName name="_xlnm.Print_Area" localSheetId="5">'PL (千円)'!$A$1:$N$42</definedName>
    <definedName name="_xlnm.Print_Area" localSheetId="9">'PL (百万円)'!$A$1:$N$42</definedName>
    <definedName name="_xlnm.Print_Area" localSheetId="12">PL及びNWM!$A$1:$U$57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37" l="1"/>
  <c r="L56" i="37"/>
  <c r="L53" i="37"/>
  <c r="L50" i="37"/>
  <c r="L49" i="37"/>
  <c r="L47" i="37"/>
  <c r="L46" i="37"/>
  <c r="L42" i="37"/>
  <c r="L41" i="37"/>
  <c r="L40" i="37"/>
  <c r="L39" i="37"/>
  <c r="L38" i="37"/>
  <c r="L36" i="37"/>
  <c r="L35" i="37"/>
  <c r="L34" i="37"/>
  <c r="L33" i="37"/>
  <c r="L32" i="37"/>
  <c r="L28" i="37"/>
  <c r="L27" i="37"/>
  <c r="L26" i="37"/>
  <c r="L24" i="37"/>
  <c r="L23" i="37"/>
  <c r="L22" i="37"/>
  <c r="L21" i="37"/>
  <c r="L19" i="37"/>
  <c r="L18" i="37"/>
  <c r="L17" i="37"/>
  <c r="L16" i="37"/>
  <c r="L14" i="37"/>
  <c r="L13" i="37"/>
  <c r="L12" i="37"/>
  <c r="L11" i="37"/>
  <c r="L21" i="36"/>
  <c r="K21" i="36"/>
  <c r="K20" i="36"/>
  <c r="K19" i="36"/>
  <c r="K18" i="36"/>
  <c r="K17" i="36"/>
  <c r="K16" i="36"/>
  <c r="K15" i="36"/>
  <c r="L12" i="36"/>
  <c r="L11" i="36"/>
  <c r="L9" i="36"/>
  <c r="L8" i="36"/>
  <c r="K8" i="36"/>
  <c r="M40" i="35"/>
  <c r="M39" i="35"/>
  <c r="M37" i="35"/>
  <c r="M36" i="35"/>
  <c r="M35" i="35"/>
  <c r="M34" i="35"/>
  <c r="M33" i="35"/>
  <c r="M30" i="35"/>
  <c r="M29" i="35"/>
  <c r="M27" i="35"/>
  <c r="M26" i="35"/>
  <c r="M25" i="35"/>
  <c r="M24" i="35"/>
  <c r="M22" i="35"/>
  <c r="M21" i="35"/>
  <c r="M20" i="35"/>
  <c r="M18" i="35"/>
  <c r="M17" i="35"/>
  <c r="M16" i="35"/>
  <c r="M15" i="35"/>
  <c r="M13" i="35"/>
  <c r="M12" i="35"/>
  <c r="M11" i="35"/>
  <c r="M10" i="35"/>
  <c r="Z21" i="34"/>
  <c r="Z20" i="34"/>
  <c r="Z19" i="34"/>
  <c r="Z18" i="34"/>
  <c r="Z17" i="34"/>
  <c r="Z16" i="34"/>
  <c r="Z15" i="34"/>
  <c r="Z14" i="34"/>
  <c r="Z12" i="34"/>
  <c r="Z11" i="34"/>
  <c r="Z10" i="34"/>
  <c r="Z9" i="34"/>
  <c r="Z8" i="34"/>
  <c r="N61" i="34"/>
  <c r="N60" i="34"/>
  <c r="N59" i="34"/>
  <c r="N58" i="34"/>
  <c r="N57" i="34"/>
  <c r="N55" i="34"/>
  <c r="N54" i="34"/>
  <c r="N53" i="34"/>
  <c r="N51" i="34"/>
  <c r="N50" i="34"/>
  <c r="N49" i="34"/>
  <c r="N48" i="34"/>
  <c r="N46" i="34"/>
  <c r="N45" i="34"/>
  <c r="N44" i="34"/>
  <c r="N43" i="34"/>
  <c r="N42" i="34"/>
  <c r="N41" i="34"/>
  <c r="N38" i="34"/>
  <c r="N37" i="34"/>
  <c r="N35" i="34"/>
  <c r="N34" i="34"/>
  <c r="N33" i="34"/>
  <c r="N32" i="34"/>
  <c r="N31" i="34"/>
  <c r="N30" i="34"/>
  <c r="N29" i="34"/>
  <c r="N28" i="34"/>
  <c r="N27" i="34"/>
  <c r="N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L57" i="33"/>
  <c r="L56" i="33"/>
  <c r="L53" i="33"/>
  <c r="L50" i="33"/>
  <c r="L49" i="33"/>
  <c r="L47" i="33"/>
  <c r="L46" i="33"/>
  <c r="L42" i="33"/>
  <c r="L41" i="33"/>
  <c r="L40" i="33"/>
  <c r="L39" i="33"/>
  <c r="L38" i="33"/>
  <c r="L36" i="33"/>
  <c r="L35" i="33"/>
  <c r="L34" i="33"/>
  <c r="L33" i="33"/>
  <c r="L32" i="33"/>
  <c r="L28" i="33"/>
  <c r="L27" i="33"/>
  <c r="L26" i="33"/>
  <c r="L24" i="33"/>
  <c r="L23" i="33"/>
  <c r="L22" i="33"/>
  <c r="L21" i="33"/>
  <c r="L19" i="33"/>
  <c r="L18" i="33"/>
  <c r="L17" i="33"/>
  <c r="L16" i="33"/>
  <c r="L14" i="33"/>
  <c r="L13" i="33"/>
  <c r="L12" i="33"/>
  <c r="L11" i="33"/>
  <c r="L21" i="32"/>
  <c r="K21" i="32"/>
  <c r="K20" i="32"/>
  <c r="K19" i="32"/>
  <c r="K18" i="32"/>
  <c r="K17" i="32"/>
  <c r="K16" i="32"/>
  <c r="K15" i="32"/>
  <c r="L12" i="32"/>
  <c r="L11" i="32"/>
  <c r="L9" i="32"/>
  <c r="L8" i="32"/>
  <c r="K8" i="32"/>
  <c r="M40" i="31"/>
  <c r="M39" i="31"/>
  <c r="M37" i="31"/>
  <c r="M36" i="31"/>
  <c r="M35" i="31"/>
  <c r="M34" i="31"/>
  <c r="M33" i="31"/>
  <c r="M30" i="31"/>
  <c r="M29" i="31"/>
  <c r="M27" i="31"/>
  <c r="M26" i="31"/>
  <c r="M25" i="31"/>
  <c r="M24" i="31"/>
  <c r="M22" i="31"/>
  <c r="M21" i="31"/>
  <c r="M20" i="31"/>
  <c r="M18" i="31"/>
  <c r="M17" i="31"/>
  <c r="M16" i="31"/>
  <c r="M15" i="31"/>
  <c r="M13" i="31"/>
  <c r="M12" i="31"/>
  <c r="M11" i="31"/>
  <c r="M10" i="31"/>
  <c r="Z21" i="30"/>
  <c r="Z20" i="30"/>
  <c r="Z19" i="30"/>
  <c r="Z18" i="30"/>
  <c r="Z17" i="30"/>
  <c r="Z16" i="30"/>
  <c r="Z15" i="30"/>
  <c r="Z14" i="30"/>
  <c r="Z12" i="30"/>
  <c r="Z11" i="30"/>
  <c r="Z10" i="30"/>
  <c r="Z9" i="30"/>
  <c r="Z8" i="30"/>
  <c r="N61" i="30"/>
  <c r="N60" i="30"/>
  <c r="N59" i="30"/>
  <c r="N58" i="30"/>
  <c r="N57" i="30"/>
  <c r="N55" i="30"/>
  <c r="N54" i="30"/>
  <c r="N53" i="30"/>
  <c r="N51" i="30"/>
  <c r="N50" i="30"/>
  <c r="N49" i="30"/>
  <c r="N48" i="30"/>
  <c r="N46" i="30"/>
  <c r="N45" i="30"/>
  <c r="N44" i="30"/>
  <c r="N43" i="30"/>
  <c r="N42" i="30"/>
  <c r="N41" i="30"/>
  <c r="N38" i="30"/>
  <c r="N37" i="30"/>
  <c r="N35" i="30"/>
  <c r="N34" i="30"/>
  <c r="N33" i="30"/>
  <c r="N32" i="30"/>
  <c r="N31" i="30"/>
  <c r="N30" i="30"/>
  <c r="N29" i="30"/>
  <c r="N28" i="30"/>
  <c r="N27" i="30"/>
  <c r="N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J8" i="23" l="1"/>
  <c r="Z7" i="21"/>
  <c r="N25" i="21"/>
  <c r="N9" i="21"/>
  <c r="N36" i="21"/>
  <c r="N40" i="21"/>
  <c r="N47" i="21"/>
  <c r="N56" i="21"/>
  <c r="N25" i="30" l="1"/>
  <c r="N25" i="34"/>
  <c r="N40" i="34"/>
  <c r="N40" i="30"/>
  <c r="Z7" i="30"/>
  <c r="Z7" i="34"/>
  <c r="N56" i="34"/>
  <c r="N56" i="30"/>
  <c r="N47" i="30"/>
  <c r="N47" i="34"/>
  <c r="N36" i="34"/>
  <c r="N36" i="30"/>
  <c r="J8" i="36"/>
  <c r="J8" i="32"/>
  <c r="N9" i="34"/>
  <c r="N9" i="30"/>
  <c r="N52" i="21"/>
  <c r="N39" i="21"/>
  <c r="N8" i="21"/>
  <c r="B2" i="37"/>
  <c r="B2" i="36"/>
  <c r="B2" i="35"/>
  <c r="B2" i="34"/>
  <c r="B2" i="33"/>
  <c r="B2" i="32"/>
  <c r="B2" i="31"/>
  <c r="B2" i="30"/>
  <c r="N39" i="30" l="1"/>
  <c r="N39" i="34"/>
  <c r="N52" i="34"/>
  <c r="N52" i="30"/>
  <c r="N8" i="34"/>
  <c r="N8" i="30"/>
  <c r="N7" i="21"/>
  <c r="J11" i="23"/>
  <c r="J12" i="23"/>
  <c r="J12" i="32" l="1"/>
  <c r="J12" i="36"/>
  <c r="J11" i="36"/>
  <c r="J11" i="32"/>
  <c r="N7" i="30"/>
  <c r="N7" i="34"/>
  <c r="N62" i="21"/>
  <c r="L15" i="23"/>
  <c r="L16" i="23"/>
  <c r="L17" i="23"/>
  <c r="L18" i="23"/>
  <c r="L15" i="36" l="1"/>
  <c r="L15" i="32"/>
  <c r="L17" i="36"/>
  <c r="L17" i="32"/>
  <c r="L18" i="32"/>
  <c r="L18" i="36"/>
  <c r="L16" i="32"/>
  <c r="L16" i="36"/>
  <c r="N62" i="30"/>
  <c r="N62" i="34"/>
  <c r="J20" i="23"/>
  <c r="J21" i="23"/>
  <c r="J19" i="23"/>
  <c r="J21" i="32" l="1"/>
  <c r="J21" i="36"/>
  <c r="J20" i="32"/>
  <c r="J20" i="36"/>
  <c r="J19" i="32"/>
  <c r="J19" i="36"/>
  <c r="L58" i="25"/>
  <c r="L58" i="37" l="1"/>
  <c r="L58" i="33"/>
  <c r="B4" i="37"/>
  <c r="B3" i="37"/>
  <c r="B4" i="36"/>
  <c r="B3" i="36"/>
  <c r="B4" i="35"/>
  <c r="B3" i="35"/>
  <c r="B3" i="34"/>
  <c r="B4" i="33"/>
  <c r="B3" i="33"/>
  <c r="B4" i="32"/>
  <c r="B3" i="32"/>
  <c r="B4" i="31"/>
  <c r="B3" i="31"/>
  <c r="B3" i="30"/>
  <c r="L48" i="25" l="1"/>
  <c r="L45" i="25"/>
  <c r="L37" i="25"/>
  <c r="L31" i="25"/>
  <c r="L25" i="25"/>
  <c r="L20" i="25"/>
  <c r="L15" i="25"/>
  <c r="L10" i="25"/>
  <c r="K14" i="23"/>
  <c r="J9" i="23"/>
  <c r="L10" i="23"/>
  <c r="M38" i="22"/>
  <c r="M32" i="22"/>
  <c r="M28" i="22"/>
  <c r="M23" i="22"/>
  <c r="M19" i="22"/>
  <c r="M14" i="22"/>
  <c r="M9" i="22"/>
  <c r="Z13" i="21"/>
  <c r="M38" i="35" l="1"/>
  <c r="M38" i="31"/>
  <c r="L31" i="33"/>
  <c r="L31" i="37"/>
  <c r="L15" i="33"/>
  <c r="L15" i="37"/>
  <c r="M19" i="31"/>
  <c r="M19" i="35"/>
  <c r="Z13" i="34"/>
  <c r="Z13" i="30"/>
  <c r="L45" i="33"/>
  <c r="L45" i="37"/>
  <c r="M23" i="31"/>
  <c r="M23" i="35"/>
  <c r="L37" i="33"/>
  <c r="L37" i="37"/>
  <c r="M28" i="31"/>
  <c r="M28" i="35"/>
  <c r="L20" i="37"/>
  <c r="L20" i="33"/>
  <c r="M32" i="31"/>
  <c r="M32" i="35"/>
  <c r="K14" i="32"/>
  <c r="K14" i="36"/>
  <c r="L25" i="33"/>
  <c r="L25" i="37"/>
  <c r="L48" i="33"/>
  <c r="L48" i="37"/>
  <c r="L10" i="37"/>
  <c r="L10" i="33"/>
  <c r="L10" i="36"/>
  <c r="L10" i="32"/>
  <c r="J9" i="36"/>
  <c r="J9" i="32"/>
  <c r="M14" i="35"/>
  <c r="M14" i="31"/>
  <c r="M9" i="31"/>
  <c r="M9" i="35"/>
  <c r="L14" i="23"/>
  <c r="L51" i="25"/>
  <c r="L43" i="25"/>
  <c r="L9" i="25"/>
  <c r="J10" i="23"/>
  <c r="L13" i="23"/>
  <c r="K22" i="23"/>
  <c r="Z22" i="21"/>
  <c r="M8" i="22"/>
  <c r="L14" i="32" l="1"/>
  <c r="L14" i="36"/>
  <c r="L51" i="37"/>
  <c r="L51" i="33"/>
  <c r="Z22" i="30"/>
  <c r="Z22" i="34"/>
  <c r="K22" i="32"/>
  <c r="K22" i="36"/>
  <c r="L43" i="33"/>
  <c r="L43" i="37"/>
  <c r="L9" i="37"/>
  <c r="L9" i="33"/>
  <c r="J10" i="36"/>
  <c r="J10" i="32"/>
  <c r="L13" i="32"/>
  <c r="L13" i="36"/>
  <c r="M8" i="35"/>
  <c r="M8" i="31"/>
  <c r="L22" i="23"/>
  <c r="L23" i="23" s="1"/>
  <c r="K23" i="23"/>
  <c r="J13" i="23"/>
  <c r="L29" i="25"/>
  <c r="M7" i="22"/>
  <c r="J22" i="23" l="1"/>
  <c r="J22" i="36" s="1"/>
  <c r="L29" i="37"/>
  <c r="L29" i="33"/>
  <c r="J13" i="36"/>
  <c r="J13" i="32"/>
  <c r="L22" i="32"/>
  <c r="L22" i="36"/>
  <c r="L23" i="36"/>
  <c r="L23" i="32"/>
  <c r="K23" i="32"/>
  <c r="K23" i="36"/>
  <c r="M7" i="31"/>
  <c r="M7" i="35"/>
  <c r="L52" i="25"/>
  <c r="J23" i="23"/>
  <c r="M31" i="22"/>
  <c r="Z24" i="21"/>
  <c r="J22" i="32" l="1"/>
  <c r="L52" i="37"/>
  <c r="L52" i="33"/>
  <c r="J23" i="36"/>
  <c r="J23" i="32"/>
  <c r="M31" i="31"/>
  <c r="M31" i="35"/>
  <c r="Z24" i="34"/>
  <c r="Z24" i="30"/>
  <c r="L54" i="25"/>
  <c r="M41" i="22"/>
  <c r="Z61" i="21"/>
  <c r="L54" i="33" l="1"/>
  <c r="L54" i="37"/>
  <c r="M41" i="31"/>
  <c r="M41" i="35"/>
  <c r="Z61" i="30"/>
  <c r="Z61" i="34"/>
  <c r="L59" i="25"/>
  <c r="Z62" i="21"/>
  <c r="Z25" i="21"/>
  <c r="L59" i="33" l="1"/>
  <c r="L59" i="37"/>
  <c r="Z62" i="34"/>
  <c r="Z62" i="30"/>
  <c r="Z25" i="30"/>
  <c r="Z25" i="34"/>
</calcChain>
</file>

<file path=xl/sharedStrings.xml><?xml version="1.0" encoding="utf-8"?>
<sst xmlns="http://schemas.openxmlformats.org/spreadsheetml/2006/main" count="678" uniqueCount="194">
  <si>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</si>
  <si>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</si>
  <si>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</si>
  <si>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</si>
  <si>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</si>
  <si>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</si>
  <si>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</si>
  <si>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</si>
  <si>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</si>
  <si>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</si>
  <si>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</si>
  <si>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</si>
  <si>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</si>
  <si>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</si>
  <si>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</si>
  <si>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</si>
  <si>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</si>
  <si>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</si>
  <si>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</si>
  <si>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</si>
  <si>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</si>
  <si>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</si>
  <si>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</si>
  <si>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</si>
  <si>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</si>
  <si>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</si>
  <si>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</si>
  <si>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</si>
  <si>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</si>
  <si>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</si>
  <si>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</si>
  <si>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</si>
  <si>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</si>
  <si>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</si>
  <si>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</si>
  <si>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</si>
  <si>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</si>
  <si>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</si>
  <si>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</si>
  <si>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</si>
  <si>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</si>
  <si>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</si>
  <si>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</si>
  <si>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</si>
  <si>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</si>
  <si>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</si>
  <si>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</si>
  <si>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</si>
  <si>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</si>
  <si>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</si>
  <si>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</si>
  <si>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</si>
  <si>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</si>
  <si>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</si>
  <si>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</si>
  <si>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</si>
  <si>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</si>
  <si>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</si>
  <si>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</si>
  <si>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</si>
  <si>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</si>
  <si>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</si>
  <si>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</si>
  <si>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</si>
  <si>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</si>
  <si>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</si>
  <si>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</si>
  <si>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</si>
  <si>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</si>
  <si>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</si>
  <si>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</si>
  <si>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</si>
  <si>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</si>
  <si>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</si>
  <si>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</si>
  <si>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</si>
  <si>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</si>
  <si>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</si>
  <si>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</si>
  <si>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</si>
  <si>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</si>
  <si>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</si>
  <si>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</si>
  <si>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</si>
  <si>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</si>
  <si>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</si>
  <si>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</si>
  <si>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</si>
  <si>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</si>
  <si>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</si>
  <si>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</si>
  <si>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</si>
  <si>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</si>
  <si>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</si>
  <si>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</si>
  <si>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</si>
  <si>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</si>
  <si>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</si>
  <si>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</si>
  <si>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</si>
  <si>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</si>
  <si>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</si>
  <si>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</si>
  <si>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</si>
  <si>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</si>
  <si>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</si>
  <si>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</si>
  <si>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</si>
  <si>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</si>
  <si>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</si>
  <si>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</si>
  <si>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</si>
  <si>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</si>
  <si>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</si>
  <si>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</si>
  <si>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</si>
  <si>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</si>
  <si>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</si>
  <si>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</si>
  <si>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</si>
  <si>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</si>
  <si>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</si>
  <si>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</si>
  <si>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</si>
  <si>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</si>
  <si>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</si>
  <si>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</si>
  <si>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</si>
  <si>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</si>
  <si>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</si>
  <si>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</si>
  <si>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</si>
  <si>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</si>
  <si>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</si>
  <si>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</si>
  <si>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</si>
  <si>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</si>
  <si>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</si>
  <si>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</si>
  <si>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</si>
  <si>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</si>
  <si>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</si>
  <si>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</si>
  <si>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</si>
  <si>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</si>
  <si>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</si>
  <si>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</si>
  <si>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</si>
  <si>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</si>
  <si>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</si>
  <si>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</si>
  <si>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</si>
  <si>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</si>
  <si>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</si>
  <si>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</si>
  <si>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</si>
  <si>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</si>
  <si>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</si>
  <si>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</si>
  <si>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</si>
  <si>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</si>
  <si>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</si>
  <si>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</si>
  <si>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</si>
  <si>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</si>
  <si>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</si>
  <si>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</si>
  <si>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</si>
  <si>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</si>
  <si>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</si>
  <si>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</si>
  <si>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</si>
  <si>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</si>
  <si>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</si>
  <si>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</si>
  <si>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</si>
  <si>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</si>
  <si>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</si>
  <si>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</si>
  <si>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</si>
  <si>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</si>
  <si>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</si>
  <si>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一般会計等貸借対照表</t>
    <rPh sb="0" eb="5">
      <t>イッパンカイケイトウ</t>
    </rPh>
    <rPh sb="5" eb="7">
      <t>タイシャク</t>
    </rPh>
    <rPh sb="7" eb="10">
      <t>タイショウヒョウ</t>
    </rPh>
    <phoneticPr fontId="3"/>
  </si>
  <si>
    <t>一般会計等行政コスト計算書</t>
    <rPh sb="0" eb="5">
      <t>イッパンカイケイトウ</t>
    </rPh>
    <rPh sb="5" eb="7">
      <t>ギョウセイ</t>
    </rPh>
    <rPh sb="10" eb="13">
      <t>ケイサンショ</t>
    </rPh>
    <phoneticPr fontId="3"/>
  </si>
  <si>
    <t>一般会計等純資産変動計算書</t>
    <rPh sb="0" eb="5">
      <t>イッパンカイケイトウ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</si>
  <si>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5">
      <t>イッパンカイケイトウ</t>
    </rPh>
    <rPh sb="5" eb="7">
      <t>シキン</t>
    </rPh>
    <rPh sb="7" eb="9">
      <t>シュウシ</t>
    </rPh>
    <rPh sb="9" eb="12">
      <t>ケイサンショ</t>
    </rPh>
    <phoneticPr fontId="3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</si>
  <si>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</si>
  <si>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</si>
  <si>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（単位：円）</t>
    <rPh sb="4" eb="5">
      <t>エン</t>
    </rPh>
    <phoneticPr fontId="3"/>
  </si>
  <si>
    <t>（単位：千円）</t>
    <rPh sb="4" eb="5">
      <t>セン</t>
    </rPh>
    <rPh sb="5" eb="6">
      <t>エン</t>
    </rPh>
    <phoneticPr fontId="3"/>
  </si>
  <si>
    <t>（単位：百万円）</t>
    <rPh sb="4" eb="5">
      <t>ヒャク</t>
    </rPh>
    <rPh sb="5" eb="6">
      <t>マン</t>
    </rPh>
    <rPh sb="6" eb="7">
      <t>エン</t>
    </rPh>
    <phoneticPr fontId="3"/>
  </si>
  <si>
    <t>（令和６年３月31日現在）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</si>
  <si>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自　　令和５年４月 １日</t>
    <rPh sb="0" eb="1">
      <t>ジ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</si>
  <si>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至　　令和６年３月31日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</si>
</sst>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i/>
      <strike/>
      <sz val="10.5"/>
      <color rgb="FFFF0000"/>
      <name val="ＭＳ Ｐゴシック"/>
      <family val="3"/>
      <charset val="128"/>
    </font>
    <font>
      <i/>
      <strike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58">
      <alignment horizontal="center"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6" fillId="0" borderId="0" xfId="1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38" fontId="6" fillId="0" borderId="23" xfId="1" applyFont="1" applyBorder="1">
      <alignment vertical="center"/>
    </xf>
    <xf numFmtId="38" fontId="11" fillId="0" borderId="23" xfId="1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15" fillId="0" borderId="41" xfId="1" applyFont="1" applyBorder="1">
      <alignment vertical="center"/>
    </xf>
    <xf numFmtId="0" fontId="15" fillId="0" borderId="41" xfId="0" applyFont="1" applyBorder="1">
      <alignment vertical="center"/>
    </xf>
    <xf numFmtId="0" fontId="2" fillId="0" borderId="5" xfId="0" applyFont="1" applyBorder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38" fontId="17" fillId="2" borderId="0" xfId="1" applyFont="1" applyFill="1">
      <alignment vertical="center"/>
    </xf>
    <xf numFmtId="38" fontId="17" fillId="0" borderId="0" xfId="1" applyFont="1">
      <alignment vertical="center"/>
    </xf>
    <xf numFmtId="0" fontId="18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8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7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2" fillId="0" borderId="13" xfId="0" applyFont="1" applyBorder="1">
      <alignment vertical="center"/>
    </xf>
    <xf numFmtId="0" fontId="15" fillId="0" borderId="0" xfId="3" applyFont="1">
      <alignment vertical="center"/>
    </xf>
    <xf numFmtId="0" fontId="17" fillId="0" borderId="9" xfId="0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0" xfId="2" applyFo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5" fillId="0" borderId="14" xfId="0" applyFont="1" applyBorder="1">
      <alignment vertical="center"/>
    </xf>
    <xf numFmtId="0" fontId="15" fillId="0" borderId="14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46" xfId="3" applyFont="1" applyBorder="1">
      <alignment vertical="center"/>
    </xf>
    <xf numFmtId="0" fontId="18" fillId="0" borderId="46" xfId="3" applyFont="1" applyBorder="1">
      <alignment vertical="center"/>
    </xf>
    <xf numFmtId="0" fontId="18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7" xfId="0" applyFont="1" applyBorder="1">
      <alignment vertical="center"/>
    </xf>
    <xf numFmtId="0" fontId="15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7" fillId="0" borderId="38" xfId="0" applyFont="1" applyBorder="1">
      <alignment vertical="center"/>
    </xf>
    <xf numFmtId="0" fontId="15" fillId="0" borderId="38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8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6" fillId="2" borderId="0" xfId="1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6" fillId="2" borderId="5" xfId="0" applyFon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38" fontId="2" fillId="0" borderId="24" xfId="1" applyFont="1" applyBorder="1">
      <alignment vertical="center"/>
    </xf>
    <xf numFmtId="0" fontId="2" fillId="0" borderId="23" xfId="3" applyFont="1" applyBorder="1">
      <alignment vertical="center"/>
    </xf>
    <xf numFmtId="0" fontId="2" fillId="0" borderId="23" xfId="3" applyFont="1" applyBorder="1" applyAlignment="1">
      <alignment horizontal="left" vertical="center"/>
    </xf>
    <xf numFmtId="38" fontId="2" fillId="0" borderId="5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5" xfId="2" applyFont="1" applyBorder="1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38" fontId="21" fillId="0" borderId="0" xfId="1" applyFont="1">
      <alignment vertical="center"/>
    </xf>
    <xf numFmtId="38" fontId="2" fillId="0" borderId="9" xfId="1" applyFont="1" applyBorder="1">
      <alignment vertical="center"/>
    </xf>
    <xf numFmtId="0" fontId="2" fillId="0" borderId="9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2" applyFont="1" applyBorder="1">
      <alignment vertical="center"/>
    </xf>
    <xf numFmtId="38" fontId="2" fillId="2" borderId="0" xfId="1" applyFont="1" applyFill="1">
      <alignment vertical="center"/>
    </xf>
    <xf numFmtId="38" fontId="21" fillId="2" borderId="0" xfId="1" applyFont="1" applyFill="1">
      <alignment vertical="center"/>
    </xf>
    <xf numFmtId="38" fontId="2" fillId="0" borderId="8" xfId="1" applyFont="1" applyBorder="1">
      <alignment vertical="center"/>
    </xf>
    <xf numFmtId="38" fontId="2" fillId="2" borderId="9" xfId="1" applyFont="1" applyFill="1" applyBorder="1">
      <alignment vertical="center"/>
    </xf>
    <xf numFmtId="38" fontId="21" fillId="0" borderId="1" xfId="1" applyFont="1" applyBorder="1">
      <alignment vertical="center"/>
    </xf>
    <xf numFmtId="38" fontId="2" fillId="0" borderId="23" xfId="1" applyFont="1" applyBorder="1">
      <alignment vertical="center"/>
    </xf>
    <xf numFmtId="38" fontId="10" fillId="0" borderId="23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2" applyFont="1" applyFill="1">
      <alignment vertical="center"/>
    </xf>
    <xf numFmtId="38" fontId="2" fillId="2" borderId="5" xfId="1" applyFont="1" applyFill="1" applyBorder="1">
      <alignment vertical="center"/>
    </xf>
    <xf numFmtId="0" fontId="21" fillId="2" borderId="0" xfId="0" applyFont="1" applyFill="1">
      <alignment vertical="center"/>
    </xf>
    <xf numFmtId="38" fontId="23" fillId="2" borderId="0" xfId="1" applyFont="1" applyFill="1">
      <alignment vertical="center"/>
    </xf>
    <xf numFmtId="0" fontId="23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38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38" fontId="24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21" fillId="0" borderId="29" xfId="1" applyFont="1" applyBorder="1">
      <alignment vertical="center"/>
    </xf>
    <xf numFmtId="38" fontId="2" fillId="0" borderId="30" xfId="1" applyFont="1" applyBorder="1">
      <alignment vertical="center"/>
    </xf>
    <xf numFmtId="38" fontId="10" fillId="0" borderId="30" xfId="1" applyFont="1" applyBorder="1">
      <alignment vertical="center"/>
    </xf>
    <xf numFmtId="0" fontId="10" fillId="0" borderId="30" xfId="0" applyFont="1" applyBorder="1">
      <alignment vertical="center"/>
    </xf>
    <xf numFmtId="177" fontId="2" fillId="0" borderId="61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38" fontId="2" fillId="0" borderId="13" xfId="1" applyFont="1" applyBorder="1">
      <alignment vertical="center"/>
    </xf>
    <xf numFmtId="0" fontId="2" fillId="0" borderId="14" xfId="3" applyFont="1" applyBorder="1">
      <alignment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" fillId="0" borderId="9" xfId="3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177" fontId="2" fillId="0" borderId="67" xfId="0" applyNumberFormat="1" applyFont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14" xfId="3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177" fontId="2" fillId="0" borderId="36" xfId="0" applyNumberFormat="1" applyFont="1" applyBorder="1" applyAlignment="1">
      <alignment horizontal="right" vertical="center"/>
    </xf>
    <xf numFmtId="177" fontId="2" fillId="2" borderId="65" xfId="1" applyNumberFormat="1" applyFont="1" applyFill="1" applyBorder="1" applyAlignment="1">
      <alignment horizontal="right" vertical="center"/>
    </xf>
    <xf numFmtId="38" fontId="2" fillId="0" borderId="37" xfId="1" applyFont="1" applyBorder="1">
      <alignment vertical="center"/>
    </xf>
    <xf numFmtId="0" fontId="21" fillId="0" borderId="38" xfId="3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0" fillId="0" borderId="38" xfId="0" applyFont="1" applyBorder="1">
      <alignment vertical="center"/>
    </xf>
    <xf numFmtId="177" fontId="2" fillId="0" borderId="59" xfId="0" applyNumberFormat="1" applyFont="1" applyBorder="1" applyAlignment="1">
      <alignment horizontal="right" vertical="center"/>
    </xf>
    <xf numFmtId="177" fontId="2" fillId="2" borderId="68" xfId="1" applyNumberFormat="1" applyFont="1" applyFill="1" applyBorder="1" applyAlignment="1">
      <alignment horizontal="right" vertical="center"/>
    </xf>
    <xf numFmtId="38" fontId="21" fillId="0" borderId="18" xfId="1" applyFont="1" applyBorder="1">
      <alignment vertical="center"/>
    </xf>
    <xf numFmtId="0" fontId="2" fillId="0" borderId="19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19" xfId="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177" fontId="2" fillId="0" borderId="69" xfId="0" applyNumberFormat="1" applyFont="1" applyBorder="1" applyAlignment="1">
      <alignment horizontal="right" vertical="center"/>
    </xf>
    <xf numFmtId="177" fontId="2" fillId="2" borderId="70" xfId="1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2" fillId="2" borderId="75" xfId="0" applyFont="1" applyFill="1" applyBorder="1" applyAlignment="1">
      <alignment horizontal="center" vertical="center"/>
    </xf>
    <xf numFmtId="176" fontId="2" fillId="2" borderId="76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2" borderId="77" xfId="0" applyNumberFormat="1" applyFont="1" applyFill="1" applyBorder="1" applyAlignment="1">
      <alignment horizontal="right" vertical="center"/>
    </xf>
    <xf numFmtId="177" fontId="2" fillId="2" borderId="65" xfId="0" applyNumberFormat="1" applyFont="1" applyFill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2" borderId="63" xfId="0" applyNumberFormat="1" applyFont="1" applyFill="1" applyBorder="1" applyAlignment="1" applyProtection="1">
      <alignment horizontal="right" vertical="center"/>
      <protection locked="0"/>
    </xf>
    <xf numFmtId="177" fontId="2" fillId="2" borderId="70" xfId="0" applyNumberFormat="1" applyFont="1" applyFill="1" applyBorder="1" applyAlignment="1" applyProtection="1">
      <alignment horizontal="right" vertical="center"/>
      <protection locked="0"/>
    </xf>
    <xf numFmtId="177" fontId="2" fillId="0" borderId="63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65" xfId="0" applyNumberFormat="1" applyFont="1" applyBorder="1" applyAlignment="1" applyProtection="1">
      <alignment horizontal="right" vertical="center"/>
      <protection locked="0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7" fontId="2" fillId="2" borderId="65" xfId="1" applyNumberFormat="1" applyFont="1" applyFill="1" applyBorder="1" applyAlignment="1" applyProtection="1">
      <alignment horizontal="right" vertical="center"/>
      <protection locked="0"/>
    </xf>
    <xf numFmtId="177" fontId="2" fillId="0" borderId="6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82"/>
  <sheetViews>
    <sheetView showGridLines="0" tabSelected="1" view="pageBreakPreview" zoomScaleNormal="100" zoomScaleSheetLayoutView="100" workbookViewId="0">
      <selection activeCell="P15" sqref="P15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">
        <v>182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">
        <v>191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188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0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N8+N36+N39</f>
        <v>298022184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SUM(Z8:Z12)</f>
        <v>97389031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N9+N25+N34+N35</f>
        <v>266749184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38">
        <v>4953031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SUM(N10:N24)</f>
        <v>264830017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38"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38">
        <v>214320527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38">
        <v>92436000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38"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38"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38">
        <v>1476939295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38"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38">
        <v>-1431734512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SUM(Z14:Z21)</f>
        <v>6160164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38">
        <v>25057596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38">
        <v>613578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38">
        <v>-19752889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38"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38"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38"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38"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38"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38"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38"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38"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38">
        <v>5546586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38">
        <v>0</v>
      </c>
      <c r="O20" s="123"/>
      <c r="P20" s="123"/>
      <c r="Q20" s="124" t="s">
        <v>165</v>
      </c>
      <c r="R20" s="123"/>
      <c r="S20" s="123"/>
      <c r="T20" s="123"/>
      <c r="Z20" s="238"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38">
        <v>0</v>
      </c>
      <c r="O21" s="123"/>
      <c r="P21" s="123"/>
      <c r="Q21" s="123" t="s">
        <v>16</v>
      </c>
      <c r="R21" s="123"/>
      <c r="S21" s="123"/>
      <c r="T21" s="123"/>
      <c r="Z21" s="238"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38"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Z7+Z13</f>
        <v>103549195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38"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6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38"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N7+N55+N56</f>
        <v>395956184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SUM(N26:N33)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Z61-Z24</f>
        <v>-91435507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38"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38"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38"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38"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38"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38"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38"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38"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38">
        <v>1656021241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38">
        <v>-1654102074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N37+N38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38"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38"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N40+N44+N45+N46+N47+N50+N51</f>
        <v>31273000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SUM(N41:N43)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38"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38"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38"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38"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38"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38"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N48+N49</f>
        <v>31273000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38"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38">
        <v>31273000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38"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38"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N53+N54+N55+N56+N59+N60+N61</f>
        <v>110047688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38">
        <v>5092251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38">
        <v>7021437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38"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N57+N58</f>
        <v>97934000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38">
        <v>97934000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38"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38"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38"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39"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N62-Z22</f>
        <v>304520677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N7+N52</f>
        <v>408069872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Z22+Z61</f>
        <v>408069872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W293"/>
  <sheetViews>
    <sheetView showGridLines="0" tabSelected="1" view="pageBreakPreview" zoomScaleNormal="100" zoomScaleSheetLayoutView="100" workbookViewId="0">
      <selection activeCell="P15" sqref="P15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">
        <v>183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66" t="s">
        <v>192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6"/>
      <c r="O3" s="6"/>
      <c r="P3" s="6"/>
    </row>
    <row r="4" spans="2:16" ht="15.75" customHeight="1" x14ac:dyDescent="0.25">
      <c r="B4" s="266" t="s">
        <v>193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188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M8+M23</f>
        <v>167535708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M9+M14+M19</f>
        <v>167371038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SUM(M10:M13)</f>
        <v>74450187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240">
        <v>60335057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240">
        <v>5546586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240">
        <v>3921000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240">
        <v>4647544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SUM(M15:M18)</f>
        <v>92346713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240">
        <v>81876419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240">
        <v>5463104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240">
        <v>5007190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240"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SUM(M20:M22)</f>
        <v>574138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240">
        <v>12052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240"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240">
        <v>562086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SUM(M24:M27)</f>
        <v>164670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240">
        <v>78270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240"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240">
        <v>0</v>
      </c>
    </row>
    <row r="27" spans="2:23" ht="15.75" customHeight="1" x14ac:dyDescent="0.2">
      <c r="B27" s="116"/>
      <c r="C27" s="123"/>
      <c r="D27" s="123"/>
      <c r="E27" s="139" t="s">
        <v>173</v>
      </c>
      <c r="F27" s="139"/>
      <c r="G27" s="139"/>
      <c r="H27" s="139"/>
      <c r="I27" s="139"/>
      <c r="J27" s="10"/>
      <c r="K27" s="10"/>
      <c r="L27" s="10"/>
      <c r="M27" s="240">
        <v>86400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M29+M30</f>
        <v>11472827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240">
        <v>11354132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240">
        <v>118695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M7-M28</f>
        <v>156062881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SUM(M33:M37)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240"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240"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240"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240"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240"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M39+M40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240"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41"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9">
        <f>M31+M32-M38</f>
        <v>156062881</v>
      </c>
    </row>
    <row r="42" spans="2:13" ht="3.75" customHeight="1" x14ac:dyDescent="0.2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295"/>
  <sheetViews>
    <sheetView showGridLines="0" tabSelected="1" view="pageBreakPreview" zoomScaleNormal="100" zoomScaleSheetLayoutView="100" workbookViewId="0">
      <selection activeCell="P15" sqref="P15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3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23.25" customHeight="1" x14ac:dyDescent="0.25">
      <c r="A2" s="6"/>
      <c r="B2" s="251" t="s">
        <v>184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3" s="207" customFormat="1" ht="15.75" customHeight="1" x14ac:dyDescent="0.2">
      <c r="A3" s="206"/>
      <c r="B3" s="266" t="s">
        <v>192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49"/>
    </row>
    <row r="4" spans="1:13" s="207" customFormat="1" ht="15.75" customHeight="1" x14ac:dyDescent="0.2">
      <c r="A4" s="206"/>
      <c r="B4" s="266" t="s">
        <v>193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49"/>
    </row>
    <row r="5" spans="1:13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188</v>
      </c>
    </row>
    <row r="6" spans="1:13" ht="12.75" customHeight="1" x14ac:dyDescent="0.2">
      <c r="B6" s="268" t="s">
        <v>1</v>
      </c>
      <c r="C6" s="269"/>
      <c r="D6" s="269"/>
      <c r="E6" s="269"/>
      <c r="F6" s="269"/>
      <c r="G6" s="269"/>
      <c r="H6" s="269"/>
      <c r="I6" s="270"/>
      <c r="J6" s="274" t="s">
        <v>87</v>
      </c>
      <c r="K6" s="157"/>
      <c r="L6" s="158"/>
    </row>
    <row r="7" spans="1:13" ht="29.25" customHeight="1" thickBot="1" x14ac:dyDescent="0.25">
      <c r="B7" s="271"/>
      <c r="C7" s="272"/>
      <c r="D7" s="272"/>
      <c r="E7" s="272"/>
      <c r="F7" s="272"/>
      <c r="G7" s="272"/>
      <c r="H7" s="272"/>
      <c r="I7" s="273"/>
      <c r="J7" s="275"/>
      <c r="K7" s="159" t="s">
        <v>88</v>
      </c>
      <c r="L7" s="160" t="s">
        <v>89</v>
      </c>
    </row>
    <row r="8" spans="1:13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11">
        <f>K8+L8</f>
        <v>287677558</v>
      </c>
      <c r="K8" s="242">
        <v>384963374</v>
      </c>
      <c r="L8" s="243">
        <v>-97285816</v>
      </c>
    </row>
    <row r="9" spans="1:13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10">
        <f>L9</f>
        <v>-156062881</v>
      </c>
      <c r="K9" s="167"/>
      <c r="L9" s="240">
        <v>-156062881</v>
      </c>
    </row>
    <row r="10" spans="1:13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210">
        <f t="shared" ref="J10:J12" si="0">L10</f>
        <v>172906000</v>
      </c>
      <c r="K10" s="167"/>
      <c r="L10" s="168">
        <f>L11+L12</f>
        <v>172906000</v>
      </c>
    </row>
    <row r="11" spans="1:13" ht="16" customHeight="1" x14ac:dyDescent="0.2">
      <c r="B11" s="169"/>
      <c r="D11" s="118" t="s">
        <v>93</v>
      </c>
      <c r="E11" s="118"/>
      <c r="F11" s="118"/>
      <c r="G11" s="118"/>
      <c r="H11" s="118"/>
      <c r="J11" s="210">
        <f t="shared" si="0"/>
        <v>172906000</v>
      </c>
      <c r="K11" s="167"/>
      <c r="L11" s="240">
        <v>172906000</v>
      </c>
    </row>
    <row r="12" spans="1:13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210">
        <f t="shared" si="0"/>
        <v>0</v>
      </c>
      <c r="K12" s="172"/>
      <c r="L12" s="244">
        <v>0</v>
      </c>
    </row>
    <row r="13" spans="1:13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208">
        <f>L13</f>
        <v>16843119</v>
      </c>
      <c r="K13" s="177"/>
      <c r="L13" s="178">
        <f>L9+L10</f>
        <v>16843119</v>
      </c>
    </row>
    <row r="14" spans="1:13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214"/>
      <c r="K14" s="179">
        <f>SUM(K15:K18)</f>
        <v>10992810</v>
      </c>
      <c r="L14" s="168">
        <f>-K14</f>
        <v>-10992810</v>
      </c>
    </row>
    <row r="15" spans="1:13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214"/>
      <c r="K15" s="245">
        <v>0</v>
      </c>
      <c r="L15" s="168">
        <f t="shared" ref="L15:L18" si="1">-K15</f>
        <v>0</v>
      </c>
    </row>
    <row r="16" spans="1:13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214"/>
      <c r="K16" s="245">
        <v>-5007190</v>
      </c>
      <c r="L16" s="168">
        <f t="shared" si="1"/>
        <v>5007190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214"/>
      <c r="K17" s="245">
        <v>16000000</v>
      </c>
      <c r="L17" s="168">
        <f t="shared" si="1"/>
        <v>-16000000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214"/>
      <c r="K18" s="245">
        <v>0</v>
      </c>
      <c r="L18" s="168">
        <f t="shared" si="1"/>
        <v>0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210">
        <f>K19</f>
        <v>0</v>
      </c>
      <c r="K19" s="245"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210">
        <f>K20</f>
        <v>0</v>
      </c>
      <c r="K20" s="245"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212">
        <f>K21+L21</f>
        <v>0</v>
      </c>
      <c r="K21" s="246"/>
      <c r="L21" s="247"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213">
        <f>K22+L22</f>
        <v>16843119</v>
      </c>
      <c r="K22" s="194">
        <f>K14+K19+K20+K21</f>
        <v>10992810</v>
      </c>
      <c r="L22" s="195">
        <f>L13+L14+L21</f>
        <v>5850309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9">
        <f>K23+L23</f>
        <v>304520677</v>
      </c>
      <c r="K23" s="201">
        <f>K8+K22</f>
        <v>395956184</v>
      </c>
      <c r="L23" s="202">
        <f>L8+L22</f>
        <v>-91435507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  <c r="K26" s="112"/>
      <c r="L26" s="112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6:I7"/>
    <mergeCell ref="J6:J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79"/>
  <sheetViews>
    <sheetView showGridLines="0" tabSelected="1" view="pageBreakPreview" zoomScaleNormal="100" zoomScaleSheetLayoutView="100" workbookViewId="0">
      <selection activeCell="P15" sqref="P15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3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23.25" customHeight="1" x14ac:dyDescent="0.2">
      <c r="A2" s="96"/>
      <c r="B2" s="251" t="s">
        <v>185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3" s="3" customFormat="1" ht="16" customHeight="1" x14ac:dyDescent="0.2">
      <c r="B3" s="266" t="s">
        <v>192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49"/>
    </row>
    <row r="4" spans="1:13" s="3" customFormat="1" ht="16" customHeight="1" x14ac:dyDescent="0.2">
      <c r="B4" s="266" t="s">
        <v>193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49"/>
    </row>
    <row r="5" spans="1:13" s="3" customFormat="1" ht="15.75" customHeight="1" thickBot="1" x14ac:dyDescent="0.25">
      <c r="L5" s="107" t="s">
        <v>188</v>
      </c>
    </row>
    <row r="6" spans="1:13" s="3" customFormat="1" ht="14.5" customHeight="1" x14ac:dyDescent="0.2">
      <c r="B6" s="268" t="s">
        <v>1</v>
      </c>
      <c r="C6" s="269"/>
      <c r="D6" s="269"/>
      <c r="E6" s="269"/>
      <c r="F6" s="269"/>
      <c r="G6" s="269"/>
      <c r="H6" s="269"/>
      <c r="I6" s="285"/>
      <c r="J6" s="285"/>
      <c r="K6" s="286"/>
      <c r="L6" s="290" t="s">
        <v>2</v>
      </c>
    </row>
    <row r="7" spans="1:13" s="3" customFormat="1" ht="14.5" customHeight="1" thickBot="1" x14ac:dyDescent="0.25">
      <c r="B7" s="287"/>
      <c r="C7" s="288"/>
      <c r="D7" s="288"/>
      <c r="E7" s="288"/>
      <c r="F7" s="288"/>
      <c r="G7" s="288"/>
      <c r="H7" s="288"/>
      <c r="I7" s="288"/>
      <c r="J7" s="288"/>
      <c r="K7" s="289"/>
      <c r="L7" s="291"/>
    </row>
    <row r="8" spans="1:13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3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L10+L15</f>
        <v>165471869</v>
      </c>
    </row>
    <row r="10" spans="1:13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SUM(L11:L14)</f>
        <v>165307199</v>
      </c>
    </row>
    <row r="11" spans="1:13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240">
        <v>70372101</v>
      </c>
    </row>
    <row r="12" spans="1:13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240">
        <v>94360960</v>
      </c>
    </row>
    <row r="13" spans="1:13" ht="13.5" customHeight="1" x14ac:dyDescent="0.2">
      <c r="B13" s="27"/>
      <c r="E13" s="120" t="s">
        <v>121</v>
      </c>
      <c r="K13" s="57"/>
      <c r="L13" s="240">
        <v>12052</v>
      </c>
    </row>
    <row r="14" spans="1:13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240">
        <v>562086</v>
      </c>
    </row>
    <row r="15" spans="1:13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SUM(L16:L19)</f>
        <v>164670</v>
      </c>
    </row>
    <row r="16" spans="1:13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240">
        <v>78270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240"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240"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240">
        <v>86400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SUM(L21:L24)</f>
        <v>186620632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240">
        <v>172906000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240"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240">
        <v>11354132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240">
        <v>2360500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SUM(L26:L27)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240"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240"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240"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L20+L28-L9-L25</f>
        <v>21148763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SUM(L32:L36)</f>
        <v>16000000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240"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240">
        <v>16000000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240"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240"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240"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SUM(L38:L42)</f>
        <v>0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240"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240">
        <v>0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240"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240"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240"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L37-L31</f>
        <v>-16000000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L46+L47</f>
        <v>612352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240">
        <v>612352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240"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L49+L50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240"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240"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L48-L45</f>
        <v>-612352</v>
      </c>
    </row>
    <row r="52" spans="2:12" ht="13.5" customHeight="1" x14ac:dyDescent="0.2">
      <c r="B52" s="276" t="s">
        <v>153</v>
      </c>
      <c r="C52" s="277"/>
      <c r="D52" s="277"/>
      <c r="E52" s="277"/>
      <c r="F52" s="277"/>
      <c r="G52" s="277"/>
      <c r="H52" s="277"/>
      <c r="I52" s="277"/>
      <c r="J52" s="277"/>
      <c r="K52" s="278"/>
      <c r="L52" s="173">
        <f>L29+L43+L51</f>
        <v>4536411</v>
      </c>
    </row>
    <row r="53" spans="2:12" ht="13.5" customHeight="1" thickBot="1" x14ac:dyDescent="0.25">
      <c r="B53" s="279" t="s">
        <v>154</v>
      </c>
      <c r="C53" s="280"/>
      <c r="D53" s="280"/>
      <c r="E53" s="280"/>
      <c r="F53" s="280"/>
      <c r="G53" s="280"/>
      <c r="H53" s="280"/>
      <c r="I53" s="280"/>
      <c r="J53" s="280"/>
      <c r="K53" s="281"/>
      <c r="L53" s="240">
        <v>555840</v>
      </c>
    </row>
    <row r="54" spans="2:12" ht="13.5" customHeight="1" thickBot="1" x14ac:dyDescent="0.25">
      <c r="B54" s="282" t="s">
        <v>155</v>
      </c>
      <c r="C54" s="283"/>
      <c r="D54" s="283"/>
      <c r="E54" s="283"/>
      <c r="F54" s="283"/>
      <c r="G54" s="283"/>
      <c r="H54" s="283"/>
      <c r="I54" s="283"/>
      <c r="J54" s="283"/>
      <c r="K54" s="284"/>
      <c r="L54" s="229">
        <f>L52+L53</f>
        <v>5092251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43">
        <v>0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48">
        <v>0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231">
        <f>L56+L57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L54+L58</f>
        <v>5092251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6:K7"/>
    <mergeCell ref="L6:L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4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DF9A-3F4E-48A4-9C6A-17247493FDFE}">
  <dimension ref="A1:Z282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tr">
        <f>BS!B2</f>
        <v>一般会計等貸借対照表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tr">
        <f>BS!B3</f>
        <v>（令和６年３月31日現在）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189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IF(AND(BS!N7/1000&lt;0,BS!N7/1000&gt;-0.5),"△0",IF(AND(BS!N7/1000&gt;0,BS!N7/1000&lt;0.5),"0",ROUND(BS!N7/1000,0)))</f>
        <v>298022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IF(AND(BS!Z7/1000&lt;0,BS!Z7/1000&gt;-0.5),"△0",IF(AND(BS!Z7/1000&gt;0,BS!Z7/1000&lt;0.5),"0",ROUND(BS!Z7/1000,0)))</f>
        <v>97389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IF(AND(BS!N8/1000&lt;0,BS!N8/1000&gt;-0.5),"△0",IF(AND(BS!N8/1000&gt;0,BS!N8/1000&lt;0.5),"0",ROUND(BS!N8/1000,0)))</f>
        <v>266749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IF(AND(BS!Z8/1000&lt;0,BS!Z8/1000&gt;-0.5),"△0",IF(AND(BS!Z8/1000&gt;0,BS!Z8/1000&lt;0.5),"0",ROUND(BS!Z8/1000,0)))</f>
        <v>4953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IF(AND(BS!N9/1000&lt;0,BS!N9/1000&gt;-0.5),"△0",IF(AND(BS!N9/1000&gt;0,BS!N9/1000&lt;0.5),"0",ROUND(BS!N9/1000,0)))</f>
        <v>264830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IF(AND(BS!Z9/1000&lt;0,BS!Z9/1000&gt;-0.5),"△0",IF(AND(BS!Z9/1000&gt;0,BS!Z9/1000&lt;0.5),"0",ROUND(BS!Z9/1000,0)))</f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IF(AND(BS!N10/1000&lt;0,BS!N10/1000&gt;-0.5),"△0",IF(AND(BS!N10/1000&gt;0,BS!N10/1000&lt;0.5),"0",ROUND(BS!N10/1000,0)))</f>
        <v>214321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IF(AND(BS!Z10/1000&lt;0,BS!Z10/1000&gt;-0.5),"△0",IF(AND(BS!Z10/1000&gt;0,BS!Z10/1000&lt;0.5),"0",ROUND(BS!Z10/1000,0)))</f>
        <v>92436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IF(AND(BS!N11/1000&lt;0,BS!N11/1000&gt;-0.5),"△0",IF(AND(BS!N11/1000&gt;0,BS!N11/1000&lt;0.5),"0",ROUND(BS!N11/1000,0)))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IF(AND(BS!Z11/1000&lt;0,BS!Z11/1000&gt;-0.5),"△0",IF(AND(BS!Z11/1000&gt;0,BS!Z11/1000&lt;0.5),"0",ROUND(BS!Z11/1000,0)))</f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IF(AND(BS!N12/1000&lt;0,BS!N12/1000&gt;-0.5),"△0",IF(AND(BS!N12/1000&gt;0,BS!N12/1000&lt;0.5),"0",ROUND(BS!N12/1000,0)))</f>
        <v>1476939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IF(AND(BS!Z12/1000&lt;0,BS!Z12/1000&gt;-0.5),"△0",IF(AND(BS!Z12/1000&gt;0,BS!Z12/1000&lt;0.5),"0",ROUND(BS!Z12/1000,0)))</f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IF(AND(BS!N13/1000&lt;0,BS!N13/1000&gt;-0.5),"△0",IF(AND(BS!N13/1000&gt;0,BS!N13/1000&lt;0.5),"0",ROUND(BS!N13/1000,0)))</f>
        <v>-1431735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IF(AND(BS!Z13/1000&lt;0,BS!Z13/1000&gt;-0.5),"△0",IF(AND(BS!Z13/1000&gt;0,BS!Z13/1000&lt;0.5),"0",ROUND(BS!Z13/1000,0)))</f>
        <v>6160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IF(AND(BS!N14/1000&lt;0,BS!N14/1000&gt;-0.5),"△0",IF(AND(BS!N14/1000&gt;0,BS!N14/1000&lt;0.5),"0",ROUND(BS!N14/1000,0)))</f>
        <v>25058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IF(AND(BS!Z14/1000&lt;0,BS!Z14/1000&gt;-0.5),"△0",IF(AND(BS!Z14/1000&gt;0,BS!Z14/1000&lt;0.5),"0",ROUND(BS!Z14/1000,0)))</f>
        <v>614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IF(AND(BS!N15/1000&lt;0,BS!N15/1000&gt;-0.5),"△0",IF(AND(BS!N15/1000&gt;0,BS!N15/1000&lt;0.5),"0",ROUND(BS!N15/1000,0)))</f>
        <v>-19753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IF(AND(BS!Z15/1000&lt;0,BS!Z15/1000&gt;-0.5),"△0",IF(AND(BS!Z15/1000&gt;0,BS!Z15/1000&lt;0.5),"0",ROUND(BS!Z15/1000,0)))</f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IF(AND(BS!N16/1000&lt;0,BS!N16/1000&gt;-0.5),"△0",IF(AND(BS!N16/1000&gt;0,BS!N16/1000&lt;0.5),"0",ROUND(BS!N16/1000,0)))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IF(AND(BS!Z16/1000&lt;0,BS!Z16/1000&gt;-0.5),"△0",IF(AND(BS!Z16/1000&gt;0,BS!Z16/1000&lt;0.5),"0",ROUND(BS!Z16/1000,0)))</f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IF(AND(BS!N17/1000&lt;0,BS!N17/1000&gt;-0.5),"△0",IF(AND(BS!N17/1000&gt;0,BS!N17/1000&lt;0.5),"0",ROUND(BS!N17/1000,0)))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IF(AND(BS!Z17/1000&lt;0,BS!Z17/1000&gt;-0.5),"△0",IF(AND(BS!Z17/1000&gt;0,BS!Z17/1000&lt;0.5),"0",ROUND(BS!Z17/1000,0)))</f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IF(AND(BS!N18/1000&lt;0,BS!N18/1000&gt;-0.5),"△0",IF(AND(BS!N18/1000&gt;0,BS!N18/1000&lt;0.5),"0",ROUND(BS!N18/1000,0)))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IF(AND(BS!Z18/1000&lt;0,BS!Z18/1000&gt;-0.5),"△0",IF(AND(BS!Z18/1000&gt;0,BS!Z18/1000&lt;0.5),"0",ROUND(BS!Z18/1000,0)))</f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IF(AND(BS!N19/1000&lt;0,BS!N19/1000&gt;-0.5),"△0",IF(AND(BS!N19/1000&gt;0,BS!N19/1000&lt;0.5),"0",ROUND(BS!N19/1000,0)))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IF(AND(BS!Z19/1000&lt;0,BS!Z19/1000&gt;-0.5),"△0",IF(AND(BS!Z19/1000&gt;0,BS!Z19/1000&lt;0.5),"0",ROUND(BS!Z19/1000,0)))</f>
        <v>5547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IF(AND(BS!N20/1000&lt;0,BS!N20/1000&gt;-0.5),"△0",IF(AND(BS!N20/1000&gt;0,BS!N20/1000&lt;0.5),"0",ROUND(BS!N20/1000,0)))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IF(AND(BS!Z20/1000&lt;0,BS!Z20/1000&gt;-0.5),"△0",IF(AND(BS!Z20/1000&gt;0,BS!Z20/1000&lt;0.5),"0",ROUND(BS!Z20/1000,0)))</f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IF(AND(BS!N21/1000&lt;0,BS!N21/1000&gt;-0.5),"△0",IF(AND(BS!N21/1000&gt;0,BS!N21/1000&lt;0.5),"0",ROUND(BS!N21/1000,0)))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IF(AND(BS!Z21/1000&lt;0,BS!Z21/1000&gt;-0.5),"△0",IF(AND(BS!Z21/1000&gt;0,BS!Z21/1000&lt;0.5),"0",ROUND(BS!Z21/1000,0)))</f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IF(AND(BS!N22/1000&lt;0,BS!N22/1000&gt;-0.5),"△0",IF(AND(BS!N22/1000&gt;0,BS!N22/1000&lt;0.5),"0",ROUND(BS!N22/1000,0)))</f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IF(AND(BS!Z22/1000&lt;0,BS!Z22/1000&gt;-0.5),"△0",IF(AND(BS!Z22/1000&gt;0,BS!Z22/1000&lt;0.5),"0",ROUND(BS!Z22/1000,0)))</f>
        <v>103549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IF(AND(BS!N23/1000&lt;0,BS!N23/1000&gt;-0.5),"△0",IF(AND(BS!N23/1000&gt;0,BS!N23/1000&lt;0.5),"0",ROUND(BS!N23/1000,0)))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IF(AND(BS!N24/1000&lt;0,BS!N24/1000&gt;-0.5),"△0",IF(AND(BS!N24/1000&gt;0,BS!N24/1000&lt;0.5),"0",ROUND(BS!N24/1000,0)))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IF(AND(BS!Z24/1000&lt;0,BS!Z24/1000&gt;-0.5),"△0",IF(AND(BS!Z24/1000&gt;0,BS!Z24/1000&lt;0.5),"0",ROUND(BS!Z24/1000,0)))</f>
        <v>395956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IF(AND(BS!N25/1000&lt;0,BS!N25/1000&gt;-0.5),"△0",IF(AND(BS!N25/1000&gt;0,BS!N25/1000&lt;0.5),"0",ROUND(BS!N25/1000,0)))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IF(AND(BS!Z25/1000&lt;0,BS!Z25/1000&gt;-0.5),"△0",IF(AND(BS!Z25/1000&gt;0,BS!Z25/1000&lt;0.5),"0",ROUND(BS!Z25/1000,0)))</f>
        <v>-91436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IF(AND(BS!N26/1000&lt;0,BS!N26/1000&gt;-0.5),"△0",IF(AND(BS!N26/1000&gt;0,BS!N26/1000&lt;0.5),"0",ROUND(BS!N26/1000,0)))</f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IF(AND(BS!N27/1000&lt;0,BS!N27/1000&gt;-0.5),"△0",IF(AND(BS!N27/1000&gt;0,BS!N27/1000&lt;0.5),"0",ROUND(BS!N27/1000,0)))</f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IF(AND(BS!N28/1000&lt;0,BS!N28/1000&gt;-0.5),"△0",IF(AND(BS!N28/1000&gt;0,BS!N28/1000&lt;0.5),"0",ROUND(BS!N28/1000,0)))</f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IF(AND(BS!N29/1000&lt;0,BS!N29/1000&gt;-0.5),"△0",IF(AND(BS!N29/1000&gt;0,BS!N29/1000&lt;0.5),"0",ROUND(BS!N29/1000,0)))</f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IF(AND(BS!N30/1000&lt;0,BS!N30/1000&gt;-0.5),"△0",IF(AND(BS!N30/1000&gt;0,BS!N30/1000&lt;0.5),"0",ROUND(BS!N30/1000,0)))</f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IF(AND(BS!N31/1000&lt;0,BS!N31/1000&gt;-0.5),"△0",IF(AND(BS!N31/1000&gt;0,BS!N31/1000&lt;0.5),"0",ROUND(BS!N31/1000,0)))</f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IF(AND(BS!N32/1000&lt;0,BS!N32/1000&gt;-0.5),"△0",IF(AND(BS!N32/1000&gt;0,BS!N32/1000&lt;0.5),"0",ROUND(BS!N32/1000,0)))</f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IF(AND(BS!N33/1000&lt;0,BS!N33/1000&gt;-0.5),"△0",IF(AND(BS!N33/1000&gt;0,BS!N33/1000&lt;0.5),"0",ROUND(BS!N33/1000,0)))</f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IF(AND(BS!N34/1000&lt;0,BS!N34/1000&gt;-0.5),"△0",IF(AND(BS!N34/1000&gt;0,BS!N34/1000&lt;0.5),"0",ROUND(BS!N34/1000,0)))</f>
        <v>1656021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IF(AND(BS!N35/1000&lt;0,BS!N35/1000&gt;-0.5),"△0",IF(AND(BS!N35/1000&gt;0,BS!N35/1000&lt;0.5),"0",ROUND(BS!N35/1000,0)))</f>
        <v>-1654102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IF(AND(BS!N36/1000&lt;0,BS!N36/1000&gt;-0.5),"△0",IF(AND(BS!N36/1000&gt;0,BS!N36/1000&lt;0.5),"0",ROUND(BS!N36/1000,0)))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IF(AND(BS!N37/1000&lt;0,BS!N37/1000&gt;-0.5),"△0",IF(AND(BS!N37/1000&gt;0,BS!N37/1000&lt;0.5),"0",ROUND(BS!N37/1000,0)))</f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IF(AND(BS!N38/1000&lt;0,BS!N38/1000&gt;-0.5),"△0",IF(AND(BS!N38/1000&gt;0,BS!N38/1000&lt;0.5),"0",ROUND(BS!N38/1000,0)))</f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IF(AND(BS!N39/1000&lt;0,BS!N39/1000&gt;-0.5),"△0",IF(AND(BS!N39/1000&gt;0,BS!N39/1000&lt;0.5),"0",ROUND(BS!N39/1000,0)))</f>
        <v>31273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IF(AND(BS!N40/1000&lt;0,BS!N40/1000&gt;-0.5),"△0",IF(AND(BS!N40/1000&gt;0,BS!N40/1000&lt;0.5),"0",ROUND(BS!N40/1000,0)))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IF(AND(BS!N41/1000&lt;0,BS!N41/1000&gt;-0.5),"△0",IF(AND(BS!N41/1000&gt;0,BS!N41/1000&lt;0.5),"0",ROUND(BS!N41/1000,0)))</f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IF(AND(BS!N42/1000&lt;0,BS!N42/1000&gt;-0.5),"△0",IF(AND(BS!N42/1000&gt;0,BS!N42/1000&lt;0.5),"0",ROUND(BS!N42/1000,0)))</f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IF(AND(BS!N43/1000&lt;0,BS!N43/1000&gt;-0.5),"△0",IF(AND(BS!N43/1000&gt;0,BS!N43/1000&lt;0.5),"0",ROUND(BS!N43/1000,0)))</f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IF(AND(BS!N44/1000&lt;0,BS!N44/1000&gt;-0.5),"△0",IF(AND(BS!N44/1000&gt;0,BS!N44/1000&lt;0.5),"0",ROUND(BS!N44/1000,0)))</f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IF(AND(BS!N45/1000&lt;0,BS!N45/1000&gt;-0.5),"△0",IF(AND(BS!N45/1000&gt;0,BS!N45/1000&lt;0.5),"0",ROUND(BS!N45/1000,0)))</f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IF(AND(BS!N46/1000&lt;0,BS!N46/1000&gt;-0.5),"△0",IF(AND(BS!N46/1000&gt;0,BS!N46/1000&lt;0.5),"0",ROUND(BS!N46/1000,0)))</f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IF(AND(BS!N47/1000&lt;0,BS!N47/1000&gt;-0.5),"△0",IF(AND(BS!N47/1000&gt;0,BS!N47/1000&lt;0.5),"0",ROUND(BS!N47/1000,0)))</f>
        <v>31273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IF(AND(BS!N48/1000&lt;0,BS!N48/1000&gt;-0.5),"△0",IF(AND(BS!N48/1000&gt;0,BS!N48/1000&lt;0.5),"0",ROUND(BS!N48/1000,0)))</f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IF(AND(BS!N49/1000&lt;0,BS!N49/1000&gt;-0.5),"△0",IF(AND(BS!N49/1000&gt;0,BS!N49/1000&lt;0.5),"0",ROUND(BS!N49/1000,0)))</f>
        <v>31273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IF(AND(BS!N50/1000&lt;0,BS!N50/1000&gt;-0.5),"△0",IF(AND(BS!N50/1000&gt;0,BS!N50/1000&lt;0.5),"0",ROUND(BS!N50/1000,0)))</f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IF(AND(BS!N51/1000&lt;0,BS!N51/1000&gt;-0.5),"△0",IF(AND(BS!N51/1000&gt;0,BS!N51/1000&lt;0.5),"0",ROUND(BS!N51/1000,0)))</f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IF(AND(BS!N52/1000&lt;0,BS!N52/1000&gt;-0.5),"△0",IF(AND(BS!N52/1000&gt;0,BS!N52/1000&lt;0.5),"0",ROUND(BS!N52/1000,0)))</f>
        <v>110048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IF(AND(BS!N53/1000&lt;0,BS!N53/1000&gt;-0.5),"△0",IF(AND(BS!N53/1000&gt;0,BS!N53/1000&lt;0.5),"0",ROUND(BS!N53/1000,0)))</f>
        <v>5092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IF(AND(BS!N54/1000&lt;0,BS!N54/1000&gt;-0.5),"△0",IF(AND(BS!N54/1000&gt;0,BS!N54/1000&lt;0.5),"0",ROUND(BS!N54/1000,0)))</f>
        <v>7021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IF(AND(BS!N55/1000&lt;0,BS!N55/1000&gt;-0.5),"△0",IF(AND(BS!N55/1000&gt;0,BS!N55/1000&lt;0.5),"0",ROUND(BS!N55/1000,0)))</f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IF(AND(BS!N56/1000&lt;0,BS!N56/1000&gt;-0.5),"△0",IF(AND(BS!N56/1000&gt;0,BS!N56/1000&lt;0.5),"0",ROUND(BS!N56/1000,0)))</f>
        <v>97934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IF(AND(BS!N57/1000&lt;0,BS!N57/1000&gt;-0.5),"△0",IF(AND(BS!N57/1000&gt;0,BS!N57/1000&lt;0.5),"0",ROUND(BS!N57/1000,0)))</f>
        <v>97934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IF(AND(BS!N58/1000&lt;0,BS!N58/1000&gt;-0.5),"△0",IF(AND(BS!N58/1000&gt;0,BS!N58/1000&lt;0.5),"0",ROUND(BS!N58/1000,0)))</f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IF(AND(BS!N59/1000&lt;0,BS!N59/1000&gt;-0.5),"△0",IF(AND(BS!N59/1000&gt;0,BS!N59/1000&lt;0.5),"0",ROUND(BS!N59/1000,0)))</f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IF(AND(BS!N60/1000&lt;0,BS!N60/1000&gt;-0.5),"△0",IF(AND(BS!N60/1000&gt;0,BS!N60/1000&lt;0.5),"0",ROUND(BS!N60/1000,0)))</f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1">
        <f>IF(AND(BS!N61/1000&lt;0,BS!N61/1000&gt;-0.5),"△0",IF(AND(BS!N61/1000&gt;0,BS!N61/1000&lt;0.5),"0",ROUND(BS!N61/1000,0)))</f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IF(AND(BS!Z61/1000&lt;0,BS!Z61/1000&gt;-0.5),"△0",IF(AND(BS!Z61/1000&gt;0,BS!Z61/1000&lt;0.5),"0",ROUND(BS!Z61/1000,0)))</f>
        <v>304521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IF(AND(BS!N62/1000&lt;0,BS!N62/1000&gt;-0.5),"△0",IF(AND(BS!N62/1000&gt;0,BS!N62/1000&lt;0.5),"0",ROUND(BS!N62/1000,0)))</f>
        <v>408070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IF(AND(BS!Z62/1000&lt;0,BS!Z62/1000&gt;-0.5),"△0",IF(AND(BS!Z62/1000&gt;0,BS!Z62/1000&lt;0.5),"0",ROUND(BS!Z62/1000,0)))</f>
        <v>408070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1EA4-644B-4B3C-A9B9-29E9A3E2C2CE}">
  <dimension ref="B1:W293"/>
  <sheetViews>
    <sheetView showGridLines="0" view="pageBreakPreview" zoomScaleNormal="100" zoomScaleSheetLayoutView="100" workbookViewId="0">
      <selection activeCell="Q19" sqref="Q19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tr">
        <f>PL!B2</f>
        <v>一般会計等行政コスト計算書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92" t="str">
        <f>PL!B3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O3" s="6"/>
      <c r="P3" s="6"/>
    </row>
    <row r="4" spans="2:16" ht="15.75" customHeight="1" x14ac:dyDescent="0.25">
      <c r="B4" s="292" t="str">
        <f>PL!B4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189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IF(AND(PL!M7/1000&lt;0,PL!M7/1000&gt;-0.5),"△0",IF(AND(PL!M7/1000&gt;0,PL!M7/1000&lt;0.5),"0",ROUND(PL!M7/1000,0)))</f>
        <v>167536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IF(AND(PL!M8/1000&lt;0,PL!M8/1000&gt;-0.5),"△0",IF(AND(PL!M8/1000&gt;0,PL!M8/1000&lt;0.5),"0",ROUND(PL!M8/1000,0)))</f>
        <v>167371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IF(AND(PL!M9/1000&lt;0,PL!M9/1000&gt;-0.5),"△0",IF(AND(PL!M9/1000&gt;0,PL!M9/1000&lt;0.5),"0",ROUND(PL!M9/1000,0)))</f>
        <v>74450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IF(AND(PL!M10/1000&lt;0,PL!M10/1000&gt;-0.5),"△0",IF(AND(PL!M10/1000&gt;0,PL!M10/1000&lt;0.5),"0",ROUND(PL!M10/1000,0)))</f>
        <v>60335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IF(AND(PL!M11/1000&lt;0,PL!M11/1000&gt;-0.5),"△0",IF(AND(PL!M11/1000&gt;0,PL!M11/1000&lt;0.5),"0",ROUND(PL!M11/1000,0)))</f>
        <v>5547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IF(AND(PL!M12/1000&lt;0,PL!M12/1000&gt;-0.5),"△0",IF(AND(PL!M12/1000&gt;0,PL!M12/1000&lt;0.5),"0",ROUND(PL!M12/1000,0)))</f>
        <v>3921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IF(AND(PL!M13/1000&lt;0,PL!M13/1000&gt;-0.5),"△0",IF(AND(PL!M13/1000&gt;0,PL!M13/1000&lt;0.5),"0",ROUND(PL!M13/1000,0)))</f>
        <v>4648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IF(AND(PL!M14/1000&lt;0,PL!M14/1000&gt;-0.5),"△0",IF(AND(PL!M14/1000&gt;0,PL!M14/1000&lt;0.5),"0",ROUND(PL!M14/1000,0)))</f>
        <v>92347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IF(AND(PL!M15/1000&lt;0,PL!M15/1000&gt;-0.5),"△0",IF(AND(PL!M15/1000&gt;0,PL!M15/1000&lt;0.5),"0",ROUND(PL!M15/1000,0)))</f>
        <v>81876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IF(AND(PL!M16/1000&lt;0,PL!M16/1000&gt;-0.5),"△0",IF(AND(PL!M16/1000&gt;0,PL!M16/1000&lt;0.5),"0",ROUND(PL!M16/1000,0)))</f>
        <v>5463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IF(AND(PL!M17/1000&lt;0,PL!M17/1000&gt;-0.5),"△0",IF(AND(PL!M17/1000&gt;0,PL!M17/1000&lt;0.5),"0",ROUND(PL!M17/1000,0)))</f>
        <v>5007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IF(AND(PL!M18/1000&lt;0,PL!M18/1000&gt;-0.5),"△0",IF(AND(PL!M18/1000&gt;0,PL!M18/1000&lt;0.5),"0",ROUND(PL!M18/1000,0)))</f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IF(AND(PL!M19/1000&lt;0,PL!M19/1000&gt;-0.5),"△0",IF(AND(PL!M19/1000&gt;0,PL!M19/1000&lt;0.5),"0",ROUND(PL!M19/1000,0)))</f>
        <v>574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168">
        <f>IF(AND(PL!M20/1000&lt;0,PL!M20/1000&gt;-0.5),"△0",IF(AND(PL!M20/1000&gt;0,PL!M20/1000&lt;0.5),"0",ROUND(PL!M20/1000,0)))</f>
        <v>12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IF(AND(PL!M21/1000&lt;0,PL!M21/1000&gt;-0.5),"△0",IF(AND(PL!M21/1000&gt;0,PL!M21/1000&lt;0.5),"0",ROUND(PL!M21/1000,0)))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IF(AND(PL!M22/1000&lt;0,PL!M22/1000&gt;-0.5),"△0",IF(AND(PL!M22/1000&gt;0,PL!M22/1000&lt;0.5),"0",ROUND(PL!M22/1000,0)))</f>
        <v>562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IF(AND(PL!M23/1000&lt;0,PL!M23/1000&gt;-0.5),"△0",IF(AND(PL!M23/1000&gt;0,PL!M23/1000&lt;0.5),"0",ROUND(PL!M23/1000,0)))</f>
        <v>165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168">
        <f>IF(AND(PL!M24/1000&lt;0,PL!M24/1000&gt;-0.5),"△0",IF(AND(PL!M24/1000&gt;0,PL!M24/1000&lt;0.5),"0",ROUND(PL!M24/1000,0)))</f>
        <v>78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IF(AND(PL!M25/1000&lt;0,PL!M25/1000&gt;-0.5),"△0",IF(AND(PL!M25/1000&gt;0,PL!M25/1000&lt;0.5),"0",ROUND(PL!M25/1000,0)))</f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IF(AND(PL!M26/1000&lt;0,PL!M26/1000&gt;-0.5),"△0",IF(AND(PL!M26/1000&gt;0,PL!M26/1000&lt;0.5),"0",ROUND(PL!M26/1000,0)))</f>
        <v>0</v>
      </c>
    </row>
    <row r="27" spans="2:23" ht="15.75" customHeight="1" x14ac:dyDescent="0.2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>
        <f>IF(AND(PL!M27/1000&lt;0,PL!M27/1000&gt;-0.5),"△0",IF(AND(PL!M27/1000&gt;0,PL!M27/1000&lt;0.5),"0",ROUND(PL!M27/1000,0)))</f>
        <v>86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IF(AND(PL!M28/1000&lt;0,PL!M28/1000&gt;-0.5),"△0",IF(AND(PL!M28/1000&gt;0,PL!M28/1000&lt;0.5),"0",ROUND(PL!M28/1000,0)))</f>
        <v>11473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IF(AND(PL!M29/1000&lt;0,PL!M29/1000&gt;-0.5),"△0",IF(AND(PL!M29/1000&gt;0,PL!M29/1000&lt;0.5),"0",ROUND(PL!M29/1000,0)))</f>
        <v>11354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>
        <f>IF(AND(PL!M30/1000&lt;0,PL!M30/1000&gt;-0.5),"△0",IF(AND(PL!M30/1000&gt;0,PL!M30/1000&lt;0.5),"0",ROUND(PL!M30/1000,0)))</f>
        <v>119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IF(AND(PL!M31/1000&lt;0,PL!M31/1000&gt;-0.5),"△0",IF(AND(PL!M31/1000&gt;0,PL!M31/1000&lt;0.5),"0",ROUND(PL!M31/1000,0)))</f>
        <v>156063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IF(AND(PL!M32/1000&lt;0,PL!M32/1000&gt;-0.5),"△0",IF(AND(PL!M32/1000&gt;0,PL!M32/1000&lt;0.5),"0",ROUND(PL!M32/1000,0)))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IF(AND(PL!M33/1000&lt;0,PL!M33/1000&gt;-0.5),"△0",IF(AND(PL!M33/1000&gt;0,PL!M33/1000&lt;0.5),"0",ROUND(PL!M33/1000,0)))</f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IF(AND(PL!M34/1000&lt;0,PL!M34/1000&gt;-0.5),"△0",IF(AND(PL!M34/1000&gt;0,PL!M34/1000&lt;0.5),"0",ROUND(PL!M34/1000,0)))</f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168">
        <f>IF(AND(PL!M35/1000&lt;0,PL!M35/1000&gt;-0.5),"△0",IF(AND(PL!M35/1000&gt;0,PL!M35/1000&lt;0.5),"0",ROUND(PL!M35/1000,0)))</f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IF(AND(PL!M36/1000&lt;0,PL!M36/1000&gt;-0.5),"△0",IF(AND(PL!M36/1000&gt;0,PL!M36/1000&lt;0.5),"0",ROUND(PL!M36/1000,0)))</f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IF(AND(PL!M37/1000&lt;0,PL!M37/1000&gt;-0.5),"△0",IF(AND(PL!M37/1000&gt;0,PL!M37/1000&lt;0.5),"0",ROUND(PL!M37/1000,0)))</f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IF(AND(PL!M38/1000&lt;0,PL!M38/1000&gt;-0.5),"△0",IF(AND(PL!M38/1000&gt;0,PL!M38/1000&lt;0.5),"0",ROUND(PL!M38/1000,0)))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IF(AND(PL!M39/1000&lt;0,PL!M39/1000&gt;-0.5),"△0",IF(AND(PL!M39/1000&gt;0,PL!M39/1000&lt;0.5),"0",ROUND(PL!M39/1000,0)))</f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IF(AND(PL!M40/1000&lt;0,PL!M40/1000&gt;-0.5),"△0",IF(AND(PL!M40/1000&gt;0,PL!M40/1000&lt;0.5),"0",ROUND(PL!M40/1000,0)))</f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IF(AND(PL!M41/1000&lt;0,PL!M41/1000&gt;-0.5),"△0",IF(AND(PL!M41/1000&gt;0,PL!M41/1000&lt;0.5),"0",ROUND(PL!M41/1000,0)))</f>
        <v>156063</v>
      </c>
    </row>
    <row r="42" spans="2:13" ht="3.75" customHeight="1" x14ac:dyDescent="0.2"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FBFB-77AB-4B1C-B677-58E7B1DFA02A}">
  <dimension ref="A1:S295"/>
  <sheetViews>
    <sheetView showGridLines="0" view="pageBreakPreview" zoomScaleNormal="100" zoomScaleSheetLayoutView="100" workbookViewId="0">
      <selection activeCell="B3" sqref="B3:L3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5">
      <c r="A2" s="6"/>
      <c r="B2" s="251" t="str">
        <f>NW!B2</f>
        <v>一般会計等純資産変動計算書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207" customFormat="1" ht="15.75" customHeight="1" x14ac:dyDescent="0.2">
      <c r="A3" s="206"/>
      <c r="B3" s="252" t="str">
        <f>NW!B3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207" customFormat="1" ht="15.75" customHeight="1" x14ac:dyDescent="0.2">
      <c r="A4" s="206"/>
      <c r="B4" s="252" t="str">
        <f>NW!B4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189</v>
      </c>
    </row>
    <row r="6" spans="1:12" ht="12.75" customHeight="1" x14ac:dyDescent="0.2">
      <c r="B6" s="268" t="s">
        <v>1</v>
      </c>
      <c r="C6" s="269"/>
      <c r="D6" s="269"/>
      <c r="E6" s="269"/>
      <c r="F6" s="269"/>
      <c r="G6" s="269"/>
      <c r="H6" s="269"/>
      <c r="I6" s="270"/>
      <c r="J6" s="274" t="s">
        <v>87</v>
      </c>
      <c r="K6" s="157"/>
      <c r="L6" s="158"/>
    </row>
    <row r="7" spans="1:12" ht="29.25" customHeight="1" thickBot="1" x14ac:dyDescent="0.25">
      <c r="B7" s="271"/>
      <c r="C7" s="272"/>
      <c r="D7" s="272"/>
      <c r="E7" s="272"/>
      <c r="F7" s="272"/>
      <c r="G7" s="272"/>
      <c r="H7" s="272"/>
      <c r="I7" s="273"/>
      <c r="J7" s="275"/>
      <c r="K7" s="159" t="s">
        <v>88</v>
      </c>
      <c r="L7" s="160" t="s">
        <v>89</v>
      </c>
    </row>
    <row r="8" spans="1:12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IF(AND(NW!J8/1000&lt;0,NW!J8/1000&gt;-0.5),"△0",IF(AND(NW!J8/1000&gt;0,NW!J8/1000&lt;0.5),"0",ROUND(NW!J8/1000,0)))</f>
        <v>287678</v>
      </c>
      <c r="K8" s="232">
        <f>IF(AND(NW!K8/1000&lt;0,NW!K8/1000&gt;-0.5),"△0",IF(AND(NW!K8/1000&gt;0,NW!K8/1000&lt;0.5),"0",ROUND(NW!K8/1000,0)))</f>
        <v>384963</v>
      </c>
      <c r="L8" s="165">
        <f>IF(AND(NW!L8/1000&lt;0,NW!L8/1000&gt;-0.5),"△0",IF(AND(NW!L8/1000&gt;0,NW!L8/1000&lt;0.5),"0",ROUND(NW!L8/1000,0)))</f>
        <v>-97286</v>
      </c>
    </row>
    <row r="9" spans="1:12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IF(AND(NW!J9/1000&lt;0,NW!J9/1000&gt;-0.5),"△0",IF(AND(NW!J9/1000&gt;0,NW!J9/1000&lt;0.5),"0",ROUND(NW!J9/1000,0)))</f>
        <v>-156063</v>
      </c>
      <c r="K9" s="203"/>
      <c r="L9" s="168">
        <f>IF(AND(NW!L9/1000&lt;0,NW!L9/1000&gt;-0.5),"△0",IF(AND(NW!L9/1000&gt;0,NW!L9/1000&lt;0.5),"0",ROUND(NW!L9/1000,0)))</f>
        <v>-156063</v>
      </c>
    </row>
    <row r="10" spans="1:12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IF(AND(NW!J10/1000&lt;0,NW!J10/1000&gt;-0.5),"△0",IF(AND(NW!J10/1000&gt;0,NW!J10/1000&lt;0.5),"0",ROUND(NW!J10/1000,0)))</f>
        <v>172906</v>
      </c>
      <c r="K10" s="203"/>
      <c r="L10" s="168">
        <f>IF(AND(NW!L10/1000&lt;0,NW!L10/1000&gt;-0.5),"△0",IF(AND(NW!L10/1000&gt;0,NW!L10/1000&lt;0.5),"0",ROUND(NW!L10/1000,0)))</f>
        <v>172906</v>
      </c>
    </row>
    <row r="11" spans="1:12" ht="16" customHeight="1" x14ac:dyDescent="0.2">
      <c r="B11" s="169"/>
      <c r="D11" s="118" t="s">
        <v>93</v>
      </c>
      <c r="E11" s="118"/>
      <c r="F11" s="118"/>
      <c r="G11" s="118"/>
      <c r="H11" s="118"/>
      <c r="J11" s="179">
        <f>IF(AND(NW!J11/1000&lt;0,NW!J11/1000&gt;-0.5),"△0",IF(AND(NW!J11/1000&gt;0,NW!J11/1000&lt;0.5),"0",ROUND(NW!J11/1000,0)))</f>
        <v>172906</v>
      </c>
      <c r="K11" s="203"/>
      <c r="L11" s="168">
        <f>IF(AND(NW!L11/1000&lt;0,NW!L11/1000&gt;-0.5),"△0",IF(AND(NW!L11/1000&gt;0,NW!L11/1000&lt;0.5),"0",ROUND(NW!L11/1000,0)))</f>
        <v>172906</v>
      </c>
    </row>
    <row r="12" spans="1:12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IF(AND(NW!J12/1000&lt;0,NW!J12/1000&gt;-0.5),"△0",IF(AND(NW!J12/1000&gt;0,NW!J12/1000&lt;0.5),"0",ROUND(NW!J12/1000,0)))</f>
        <v>0</v>
      </c>
      <c r="K12" s="204"/>
      <c r="L12" s="168">
        <f>IF(AND(NW!L12/1000&lt;0,NW!L12/1000&gt;-0.5),"△0",IF(AND(NW!L12/1000&gt;0,NW!L12/1000&lt;0.5),"0",ROUND(NW!L12/1000,0)))</f>
        <v>0</v>
      </c>
    </row>
    <row r="13" spans="1:12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IF(AND(NW!J13/1000&lt;0,NW!J13/1000&gt;-0.5),"△0",IF(AND(NW!J13/1000&gt;0,NW!J13/1000&lt;0.5),"0",ROUND(NW!J13/1000,0)))</f>
        <v>16843</v>
      </c>
      <c r="K13" s="233"/>
      <c r="L13" s="178">
        <f>IF(AND(NW!L13/1000&lt;0,NW!L13/1000&gt;-0.5),"△0",IF(AND(NW!L13/1000&gt;0,NW!L13/1000&lt;0.5),"0",ROUND(NW!L13/1000,0)))</f>
        <v>16843</v>
      </c>
    </row>
    <row r="14" spans="1:12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IF(AND(NW!K14/1000&lt;0,NW!K14/1000&gt;-0.5),"△0",IF(AND(NW!K14/1000&gt;0,NW!K14/1000&lt;0.5),"0",ROUND(NW!K14/1000,0)))</f>
        <v>10993</v>
      </c>
      <c r="L14" s="168">
        <f>IF(AND(NW!L14/1000&lt;0,NW!L14/1000&gt;-0.5),"△0",IF(AND(NW!L14/1000&gt;0,NW!L14/1000&lt;0.5),"0",ROUND(NW!L14/1000,0)))</f>
        <v>-10993</v>
      </c>
    </row>
    <row r="15" spans="1:12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IF(AND(NW!K15/1000&lt;0,NW!K15/1000&gt;-0.5),"△0",IF(AND(NW!K15/1000&gt;0,NW!K15/1000&lt;0.5),"0",ROUND(NW!K15/1000,0)))</f>
        <v>0</v>
      </c>
      <c r="L15" s="168">
        <f>IF(AND(NW!L15/1000&lt;0,NW!L15/1000&gt;-0.5),"△0",IF(AND(NW!L15/1000&gt;0,NW!L15/1000&lt;0.5),"0",ROUND(NW!L15/1000,0)))</f>
        <v>0</v>
      </c>
    </row>
    <row r="16" spans="1:12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IF(AND(NW!K16/1000&lt;0,NW!K16/1000&gt;-0.5),"△0",IF(AND(NW!K16/1000&gt;0,NW!K16/1000&lt;0.5),"0",ROUND(NW!K16/1000,0)))</f>
        <v>-5007</v>
      </c>
      <c r="L16" s="168">
        <f>IF(AND(NW!L16/1000&lt;0,NW!L16/1000&gt;-0.5),"△0",IF(AND(NW!L16/1000&gt;0,NW!L16/1000&lt;0.5),"0",ROUND(NW!L16/1000,0)))</f>
        <v>5007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IF(AND(NW!K17/1000&lt;0,NW!K17/1000&gt;-0.5),"△0",IF(AND(NW!K17/1000&gt;0,NW!K17/1000&lt;0.5),"0",ROUND(NW!K17/1000,0)))</f>
        <v>16000</v>
      </c>
      <c r="L17" s="168">
        <f>IF(AND(NW!L17/1000&lt;0,NW!L17/1000&gt;-0.5),"△0",IF(AND(NW!L17/1000&gt;0,NW!L17/1000&lt;0.5),"0",ROUND(NW!L17/1000,0)))</f>
        <v>-16000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IF(AND(NW!K18/1000&lt;0,NW!K18/1000&gt;-0.5),"△0",IF(AND(NW!K18/1000&gt;0,NW!K18/1000&lt;0.5),"0",ROUND(NW!K18/1000,0)))</f>
        <v>0</v>
      </c>
      <c r="L18" s="168">
        <f>IF(AND(NW!L18/1000&lt;0,NW!L18/1000&gt;-0.5),"△0",IF(AND(NW!L18/1000&gt;0,NW!L18/1000&lt;0.5),"0",ROUND(NW!L18/1000,0)))</f>
        <v>0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IF(AND(NW!J19/1000&lt;0,NW!J19/1000&gt;-0.5),"△0",IF(AND(NW!J19/1000&gt;0,NW!J19/1000&lt;0.5),"0",ROUND(NW!J19/1000,0)))</f>
        <v>0</v>
      </c>
      <c r="K19" s="215">
        <f>IF(AND(NW!K19/1000&lt;0,NW!K19/1000&gt;-0.5),"△0",IF(AND(NW!K19/1000&gt;0,NW!K19/1000&lt;0.5),"0",ROUND(NW!K19/1000,0)))</f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IF(AND(NW!J20/1000&lt;0,NW!J20/1000&gt;-0.5),"△0",IF(AND(NW!J20/1000&gt;0,NW!J20/1000&lt;0.5),"0",ROUND(NW!J20/1000,0)))</f>
        <v>0</v>
      </c>
      <c r="K20" s="215">
        <f>IF(AND(NW!K20/1000&lt;0,NW!K20/1000&gt;-0.5),"△0",IF(AND(NW!K20/1000&gt;0,NW!K20/1000&lt;0.5),"0",ROUND(NW!K20/1000,0)))</f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IF(AND(NW!J21/1000&lt;0,NW!J21/1000&gt;-0.5),"△0",IF(AND(NW!J21/1000&gt;0,NW!J21/1000&lt;0.5),"0",ROUND(NW!J21/1000,0)))</f>
        <v>0</v>
      </c>
      <c r="K21" s="215">
        <f>IF(AND(NW!K21/1000&lt;0,NW!K21/1000&gt;-0.5),"△0",IF(AND(NW!K21/1000&gt;0,NW!K21/1000&lt;0.5),"0",ROUND(NW!K21/1000,0)))</f>
        <v>0</v>
      </c>
      <c r="L21" s="187">
        <f>IF(AND(NW!L21/1000&lt;0,NW!L21/1000&gt;-0.5),"△0",IF(AND(NW!L21/1000&gt;0,NW!L21/1000&lt;0.5),"0",ROUND(NW!L21/1000,0)))</f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IF(AND(NW!J22/1000&lt;0,NW!J22/1000&gt;-0.5),"△0",IF(AND(NW!J22/1000&gt;0,NW!J22/1000&lt;0.5),"0",ROUND(NW!J22/1000,0)))</f>
        <v>16843</v>
      </c>
      <c r="K22" s="217">
        <f>IF(AND(NW!K22/1000&lt;0,NW!K22/1000&gt;-0.5),"△0",IF(AND(NW!K22/1000&gt;0,NW!K22/1000&lt;0.5),"0",ROUND(NW!K22/1000,0)))</f>
        <v>10993</v>
      </c>
      <c r="L22" s="195">
        <f>IF(AND(NW!L22/1000&lt;0,NW!L22/1000&gt;-0.5),"△0",IF(AND(NW!L22/1000&gt;0,NW!L22/1000&lt;0.5),"0",ROUND(NW!L22/1000,0)))</f>
        <v>5850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IF(AND(NW!J23/1000&lt;0,NW!J23/1000&gt;-0.5),"△0",IF(AND(NW!J23/1000&gt;0,NW!J23/1000&lt;0.5),"0",ROUND(NW!J23/1000,0)))</f>
        <v>304521</v>
      </c>
      <c r="K23" s="218">
        <f>IF(AND(NW!K23/1000&lt;0,NW!K23/1000&gt;-0.5),"△0",IF(AND(NW!K23/1000&gt;0,NW!K23/1000&lt;0.5),"0",ROUND(NW!K23/1000,0)))</f>
        <v>395956</v>
      </c>
      <c r="L23" s="202">
        <f>IF(AND(NW!L23/1000&lt;0,NW!L23/1000&gt;-0.5),"△0",IF(AND(NW!L23/1000&gt;0,NW!L23/1000&lt;0.5),"0",ROUND(NW!L23/1000,0)))</f>
        <v>-91436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A81-6564-471C-9573-E89E4B656820}">
  <dimension ref="A1:L79"/>
  <sheetViews>
    <sheetView showGridLines="0" view="pageBreakPreview" zoomScaleNormal="100" zoomScaleSheetLayoutView="100" workbookViewId="0">
      <selection activeCell="S4" sqref="S4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2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">
      <c r="A2" s="96"/>
      <c r="B2" s="251" t="str">
        <f>CF!B2</f>
        <v>一般会計等資金収支計算書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3" customFormat="1" ht="16" customHeight="1" x14ac:dyDescent="0.2">
      <c r="B3" s="252" t="str">
        <f>CF!B3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3" customFormat="1" ht="16" customHeight="1" x14ac:dyDescent="0.2">
      <c r="B4" s="252" t="str">
        <f>CF!B4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s="3" customFormat="1" ht="15.75" customHeight="1" thickBot="1" x14ac:dyDescent="0.25">
      <c r="L5" s="107" t="s">
        <v>189</v>
      </c>
    </row>
    <row r="6" spans="1:12" s="3" customFormat="1" ht="14.5" customHeight="1" x14ac:dyDescent="0.2">
      <c r="B6" s="268" t="s">
        <v>1</v>
      </c>
      <c r="C6" s="269"/>
      <c r="D6" s="269"/>
      <c r="E6" s="269"/>
      <c r="F6" s="269"/>
      <c r="G6" s="269"/>
      <c r="H6" s="269"/>
      <c r="I6" s="285"/>
      <c r="J6" s="285"/>
      <c r="K6" s="286"/>
      <c r="L6" s="290" t="s">
        <v>2</v>
      </c>
    </row>
    <row r="7" spans="1:12" s="3" customFormat="1" ht="14.5" customHeight="1" thickBot="1" x14ac:dyDescent="0.25">
      <c r="B7" s="287"/>
      <c r="C7" s="288"/>
      <c r="D7" s="288"/>
      <c r="E7" s="288"/>
      <c r="F7" s="288"/>
      <c r="G7" s="288"/>
      <c r="H7" s="288"/>
      <c r="I7" s="288"/>
      <c r="J7" s="288"/>
      <c r="K7" s="289"/>
      <c r="L7" s="291"/>
    </row>
    <row r="8" spans="1:12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IF(AND(CF!L9/1000&lt;0,CF!L9/1000&gt;-0.5),"△0",IF(AND(CF!L9/1000&gt;0,CF!L9/1000&lt;0.5),"0",ROUND(CF!L9/1000,0)))</f>
        <v>165472</v>
      </c>
    </row>
    <row r="10" spans="1:12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IF(AND(CF!L10/1000&lt;0,CF!L10/1000&gt;-0.5),"△0",IF(AND(CF!L10/1000&gt;0,CF!L10/1000&lt;0.5),"0",ROUND(CF!L10/1000,0)))</f>
        <v>165307</v>
      </c>
    </row>
    <row r="11" spans="1:12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IF(AND(CF!L11/1000&lt;0,CF!L11/1000&gt;-0.5),"△0",IF(AND(CF!L11/1000&gt;0,CF!L11/1000&lt;0.5),"0",ROUND(CF!L11/1000,0)))</f>
        <v>70372</v>
      </c>
    </row>
    <row r="12" spans="1:12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IF(AND(CF!L12/1000&lt;0,CF!L12/1000&gt;-0.5),"△0",IF(AND(CF!L12/1000&gt;0,CF!L12/1000&lt;0.5),"0",ROUND(CF!L12/1000,0)))</f>
        <v>94361</v>
      </c>
    </row>
    <row r="13" spans="1:12" ht="13.5" customHeight="1" x14ac:dyDescent="0.2">
      <c r="B13" s="27"/>
      <c r="E13" s="120" t="s">
        <v>121</v>
      </c>
      <c r="K13" s="57"/>
      <c r="L13" s="168">
        <f>IF(AND(CF!L13/1000&lt;0,CF!L13/1000&gt;-0.5),"△0",IF(AND(CF!L13/1000&gt;0,CF!L13/1000&lt;0.5),"0",ROUND(CF!L13/1000,0)))</f>
        <v>12</v>
      </c>
    </row>
    <row r="14" spans="1:12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IF(AND(CF!L14/1000&lt;0,CF!L14/1000&gt;-0.5),"△0",IF(AND(CF!L14/1000&gt;0,CF!L14/1000&lt;0.5),"0",ROUND(CF!L14/1000,0)))</f>
        <v>562</v>
      </c>
    </row>
    <row r="15" spans="1:12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IF(AND(CF!L15/1000&lt;0,CF!L15/1000&gt;-0.5),"△0",IF(AND(CF!L15/1000&gt;0,CF!L15/1000&lt;0.5),"0",ROUND(CF!L15/1000,0)))</f>
        <v>165</v>
      </c>
    </row>
    <row r="16" spans="1:12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168">
        <f>IF(AND(CF!L16/1000&lt;0,CF!L16/1000&gt;-0.5),"△0",IF(AND(CF!L16/1000&gt;0,CF!L16/1000&lt;0.5),"0",ROUND(CF!L16/1000,0)))</f>
        <v>78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IF(AND(CF!L17/1000&lt;0,CF!L17/1000&gt;-0.5),"△0",IF(AND(CF!L17/1000&gt;0,CF!L17/1000&lt;0.5),"0",ROUND(CF!L17/1000,0)))</f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IF(AND(CF!L18/1000&lt;0,CF!L18/1000&gt;-0.5),"△0",IF(AND(CF!L18/1000&gt;0,CF!L18/1000&lt;0.5),"0",ROUND(CF!L18/1000,0)))</f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168">
        <f>IF(AND(CF!L19/1000&lt;0,CF!L19/1000&gt;-0.5),"△0",IF(AND(CF!L19/1000&gt;0,CF!L19/1000&lt;0.5),"0",ROUND(CF!L19/1000,0)))</f>
        <v>86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IF(AND(CF!L20/1000&lt;0,CF!L20/1000&gt;-0.5),"△0",IF(AND(CF!L20/1000&gt;0,CF!L20/1000&lt;0.5),"0",ROUND(CF!L20/1000,0)))</f>
        <v>186621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IF(AND(CF!L21/1000&lt;0,CF!L21/1000&gt;-0.5),"△0",IF(AND(CF!L21/1000&gt;0,CF!L21/1000&lt;0.5),"0",ROUND(CF!L21/1000,0)))</f>
        <v>172906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IF(AND(CF!L22/1000&lt;0,CF!L22/1000&gt;-0.5),"△0",IF(AND(CF!L22/1000&gt;0,CF!L22/1000&lt;0.5),"0",ROUND(CF!L22/1000,0)))</f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IF(AND(CF!L23/1000&lt;0,CF!L23/1000&gt;-0.5),"△0",IF(AND(CF!L23/1000&gt;0,CF!L23/1000&lt;0.5),"0",ROUND(CF!L23/1000,0)))</f>
        <v>11354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IF(AND(CF!L24/1000&lt;0,CF!L24/1000&gt;-0.5),"△0",IF(AND(CF!L24/1000&gt;0,CF!L24/1000&lt;0.5),"0",ROUND(CF!L24/1000,0)))</f>
        <v>2361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IF(AND(CF!L25/1000&lt;0,CF!L25/1000&gt;-0.5),"△0",IF(AND(CF!L25/1000&gt;0,CF!L25/1000&lt;0.5),"0",ROUND(CF!L25/1000,0)))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IF(AND(CF!L26/1000&lt;0,CF!L26/1000&gt;-0.5),"△0",IF(AND(CF!L26/1000&gt;0,CF!L26/1000&lt;0.5),"0",ROUND(CF!L26/1000,0)))</f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IF(AND(CF!L27/1000&lt;0,CF!L27/1000&gt;-0.5),"△0",IF(AND(CF!L27/1000&gt;0,CF!L27/1000&lt;0.5),"0",ROUND(CF!L27/1000,0)))</f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IF(AND(CF!L28/1000&lt;0,CF!L28/1000&gt;-0.5),"△0",IF(AND(CF!L28/1000&gt;0,CF!L28/1000&lt;0.5),"0",ROUND(CF!L28/1000,0)))</f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IF(AND(CF!L29/1000&lt;0,CF!L29/1000&gt;-0.5),"△0",IF(AND(CF!L29/1000&gt;0,CF!L29/1000&lt;0.5),"0",ROUND(CF!L29/1000,0)))</f>
        <v>21149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IF(AND(CF!L31/1000&lt;0,CF!L31/1000&gt;-0.5),"△0",IF(AND(CF!L31/1000&gt;0,CF!L31/1000&lt;0.5),"0",ROUND(CF!L31/1000,0)))</f>
        <v>16000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IF(AND(CF!L32/1000&lt;0,CF!L32/1000&gt;-0.5),"△0",IF(AND(CF!L32/1000&gt;0,CF!L32/1000&lt;0.5),"0",ROUND(CF!L32/1000,0)))</f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IF(AND(CF!L33/1000&lt;0,CF!L33/1000&gt;-0.5),"△0",IF(AND(CF!L33/1000&gt;0,CF!L33/1000&lt;0.5),"0",ROUND(CF!L33/1000,0)))</f>
        <v>16000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IF(AND(CF!L34/1000&lt;0,CF!L34/1000&gt;-0.5),"△0",IF(AND(CF!L34/1000&gt;0,CF!L34/1000&lt;0.5),"0",ROUND(CF!L34/1000,0)))</f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IF(AND(CF!L35/1000&lt;0,CF!L35/1000&gt;-0.5),"△0",IF(AND(CF!L35/1000&gt;0,CF!L35/1000&lt;0.5),"0",ROUND(CF!L35/1000,0)))</f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IF(AND(CF!L36/1000&lt;0,CF!L36/1000&gt;-0.5),"△0",IF(AND(CF!L36/1000&gt;0,CF!L36/1000&lt;0.5),"0",ROUND(CF!L36/1000,0)))</f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IF(AND(CF!L37/1000&lt;0,CF!L37/1000&gt;-0.5),"△0",IF(AND(CF!L37/1000&gt;0,CF!L37/1000&lt;0.5),"0",ROUND(CF!L37/1000,0)))</f>
        <v>0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IF(AND(CF!L38/1000&lt;0,CF!L38/1000&gt;-0.5),"△0",IF(AND(CF!L38/1000&gt;0,CF!L38/1000&lt;0.5),"0",ROUND(CF!L38/1000,0)))</f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IF(AND(CF!L39/1000&lt;0,CF!L39/1000&gt;-0.5),"△0",IF(AND(CF!L39/1000&gt;0,CF!L39/1000&lt;0.5),"0",ROUND(CF!L39/1000,0)))</f>
        <v>0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168">
        <f>IF(AND(CF!L40/1000&lt;0,CF!L40/1000&gt;-0.5),"△0",IF(AND(CF!L40/1000&gt;0,CF!L40/1000&lt;0.5),"0",ROUND(CF!L40/1000,0)))</f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168">
        <f>IF(AND(CF!L41/1000&lt;0,CF!L41/1000&gt;-0.5),"△0",IF(AND(CF!L41/1000&gt;0,CF!L41/1000&lt;0.5),"0",ROUND(CF!L41/1000,0)))</f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IF(AND(CF!L42/1000&lt;0,CF!L42/1000&gt;-0.5),"△0",IF(AND(CF!L42/1000&gt;0,CF!L42/1000&lt;0.5),"0",ROUND(CF!L42/1000,0)))</f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IF(AND(CF!L43/1000&lt;0,CF!L43/1000&gt;-0.5),"△0",IF(AND(CF!L43/1000&gt;0,CF!L43/1000&lt;0.5),"0",ROUND(CF!L43/1000,0)))</f>
        <v>-16000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IF(AND(CF!L45/1000&lt;0,CF!L45/1000&gt;-0.5),"△0",IF(AND(CF!L45/1000&gt;0,CF!L45/1000&lt;0.5),"0",ROUND(CF!L45/1000,0)))</f>
        <v>612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IF(AND(CF!L46/1000&lt;0,CF!L46/1000&gt;-0.5),"△0",IF(AND(CF!L46/1000&gt;0,CF!L46/1000&lt;0.5),"0",ROUND(CF!L46/1000,0)))</f>
        <v>612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IF(AND(CF!L47/1000&lt;0,CF!L47/1000&gt;-0.5),"△0",IF(AND(CF!L47/1000&gt;0,CF!L47/1000&lt;0.5),"0",ROUND(CF!L47/1000,0)))</f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IF(AND(CF!L48/1000&lt;0,CF!L48/1000&gt;-0.5),"△0",IF(AND(CF!L48/1000&gt;0,CF!L48/1000&lt;0.5),"0",ROUND(CF!L48/1000,0)))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IF(AND(CF!L49/1000&lt;0,CF!L49/1000&gt;-0.5),"△0",IF(AND(CF!L49/1000&gt;0,CF!L49/1000&lt;0.5),"0",ROUND(CF!L49/1000,0)))</f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IF(AND(CF!L50/1000&lt;0,CF!L50/1000&gt;-0.5),"△0",IF(AND(CF!L50/1000&gt;0,CF!L50/1000&lt;0.5),"0",ROUND(CF!L50/1000,0)))</f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237">
        <f>IF(AND(CF!L51/1000&lt;0,CF!L51/1000&gt;-0.5),"△0",IF(AND(CF!L51/1000&gt;0,CF!L51/1000&lt;0.5),"0",ROUND(CF!L51/1000,0)))</f>
        <v>-612</v>
      </c>
    </row>
    <row r="52" spans="2:12" ht="13.5" customHeight="1" x14ac:dyDescent="0.2">
      <c r="B52" s="276" t="s">
        <v>153</v>
      </c>
      <c r="C52" s="277"/>
      <c r="D52" s="277"/>
      <c r="E52" s="277"/>
      <c r="F52" s="277"/>
      <c r="G52" s="277"/>
      <c r="H52" s="277"/>
      <c r="I52" s="277"/>
      <c r="J52" s="277"/>
      <c r="K52" s="278"/>
      <c r="L52" s="178">
        <f>IF(AND(CF!L52/1000&lt;0,CF!L52/1000&gt;-0.5),"△0",IF(AND(CF!L52/1000&gt;0,CF!L52/1000&lt;0.5),"0",ROUND(CF!L52/1000,0)))</f>
        <v>4536</v>
      </c>
    </row>
    <row r="53" spans="2:12" ht="13.5" customHeight="1" thickBot="1" x14ac:dyDescent="0.25">
      <c r="B53" s="279" t="s">
        <v>154</v>
      </c>
      <c r="C53" s="280"/>
      <c r="D53" s="280"/>
      <c r="E53" s="280"/>
      <c r="F53" s="280"/>
      <c r="G53" s="280"/>
      <c r="H53" s="280"/>
      <c r="I53" s="280"/>
      <c r="J53" s="280"/>
      <c r="K53" s="281"/>
      <c r="L53" s="228">
        <f>IF(AND(CF!L53/1000&lt;0,CF!L53/1000&gt;-0.5),"△0",IF(AND(CF!L53/1000&gt;0,CF!L53/1000&lt;0.5),"0",ROUND(CF!L53/1000,0)))</f>
        <v>556</v>
      </c>
    </row>
    <row r="54" spans="2:12" ht="13.5" customHeight="1" thickBot="1" x14ac:dyDescent="0.25">
      <c r="B54" s="282" t="s">
        <v>155</v>
      </c>
      <c r="C54" s="283"/>
      <c r="D54" s="283"/>
      <c r="E54" s="283"/>
      <c r="F54" s="283"/>
      <c r="G54" s="283"/>
      <c r="H54" s="283"/>
      <c r="I54" s="283"/>
      <c r="J54" s="283"/>
      <c r="K54" s="284"/>
      <c r="L54" s="228">
        <f>IF(AND(CF!L54/1000&lt;0,CF!L54/1000&gt;-0.5),"△0",IF(AND(CF!L54/1000&gt;0,CF!L54/1000&lt;0.5),"0",ROUND(CF!L54/1000,0)))</f>
        <v>5092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IF(AND(CF!L56/1000&lt;0,CF!L56/1000&gt;-0.5),"△0",IF(AND(CF!L56/1000&gt;0,CF!L56/1000&lt;0.5),"0",ROUND(CF!L56/1000,0)))</f>
        <v>0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IF(AND(CF!L57/1000&lt;0,CF!L57/1000&gt;-0.5),"△0",IF(AND(CF!L57/1000&gt;0,CF!L57/1000&lt;0.5),"0",ROUND(CF!L57/1000,0)))</f>
        <v>0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IF(AND(CF!L58/1000&lt;0,CF!L58/1000&gt;-0.5),"△0",IF(AND(CF!L58/1000&gt;0,CF!L58/1000&lt;0.5),"0",ROUND(CF!L58/1000,0)))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IF(AND(CF!L59/1000&lt;0,CF!L59/1000&gt;-0.5),"△0",IF(AND(CF!L59/1000&gt;0,CF!L59/1000&lt;0.5),"0",ROUND(CF!L59/1000,0)))</f>
        <v>5092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B6B-91F7-401E-95C9-35494B1324BE}">
  <dimension ref="A1:Z282"/>
  <sheetViews>
    <sheetView showGridLines="0" view="pageBreakPreview" zoomScaleNormal="100" zoomScaleSheetLayoutView="100" workbookViewId="0">
      <selection activeCell="V17" sqref="V17"/>
    </sheetView>
  </sheetViews>
  <sheetFormatPr defaultColWidth="9" defaultRowHeight="18" customHeight="1" x14ac:dyDescent="0.2"/>
  <cols>
    <col min="1" max="1" width="0.6328125" style="1" customWidth="1"/>
    <col min="2" max="12" width="2.08984375" style="1" customWidth="1"/>
    <col min="13" max="13" width="16.6328125" style="1" customWidth="1"/>
    <col min="14" max="14" width="15" style="1" customWidth="1"/>
    <col min="15" max="16" width="2.08984375" style="1" customWidth="1"/>
    <col min="17" max="24" width="3.7265625" style="1" customWidth="1"/>
    <col min="25" max="25" width="5.7265625" style="1" customWidth="1"/>
    <col min="26" max="26" width="15" style="1" customWidth="1"/>
    <col min="27" max="27" width="0.6328125" style="1" customWidth="1"/>
    <col min="28" max="16384" width="9" style="1"/>
  </cols>
  <sheetData>
    <row r="1" spans="1:26" ht="18" customHeight="1" x14ac:dyDescent="0.2">
      <c r="B1" s="250" t="s">
        <v>160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3.25" customHeight="1" x14ac:dyDescent="0.25">
      <c r="A2" s="2"/>
      <c r="B2" s="251" t="str">
        <f>BS!B2</f>
        <v>一般会計等貸借対照表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customHeight="1" x14ac:dyDescent="0.2">
      <c r="B3" s="252" t="str">
        <f>BS!B3</f>
        <v>（令和６年３月31日現在）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15.75" customHeight="1" thickBot="1" x14ac:dyDescent="0.25">
      <c r="B4"/>
      <c r="Z4" s="107" t="s">
        <v>190</v>
      </c>
    </row>
    <row r="5" spans="1:26" s="4" customFormat="1" ht="14.25" customHeight="1" thickBot="1" x14ac:dyDescent="0.25">
      <c r="B5" s="253" t="s">
        <v>1</v>
      </c>
      <c r="C5" s="254"/>
      <c r="D5" s="254"/>
      <c r="E5" s="254"/>
      <c r="F5" s="254"/>
      <c r="G5" s="254"/>
      <c r="H5" s="254"/>
      <c r="I5" s="255"/>
      <c r="J5" s="255"/>
      <c r="K5" s="255"/>
      <c r="L5" s="255"/>
      <c r="M5" s="255"/>
      <c r="N5" s="219" t="s">
        <v>2</v>
      </c>
      <c r="O5" s="254" t="s">
        <v>1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19" t="s">
        <v>2</v>
      </c>
    </row>
    <row r="6" spans="1:26" ht="14.9" customHeight="1" x14ac:dyDescent="0.2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9" customHeight="1" x14ac:dyDescent="0.2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IF(AND(BS!N7/1000000&lt;0,BS!N7/1000000&gt;-0.5),"△0",IF(AND(BS!N7/1000000&gt;0,BS!N7/1000000&lt;0.5),"0",ROUND(BS!N7/1000000,0)))</f>
        <v>298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IF(AND(BS!Z7/1000000&lt;0,BS!Z7/1000000&gt;-0.5),"△0",IF(AND(BS!Z7/1000000&gt;0,BS!Z7/1000000&lt;0.5),"0",ROUND(BS!Z7/1000000,0)))</f>
        <v>97</v>
      </c>
    </row>
    <row r="8" spans="1:26" ht="14.9" customHeight="1" x14ac:dyDescent="0.2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IF(AND(BS!N8/1000000&lt;0,BS!N8/1000000&gt;-0.5),"△0",IF(AND(BS!N8/1000000&gt;0,BS!N8/1000000&lt;0.5),"0",ROUND(BS!N8/1000000,0)))</f>
        <v>267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IF(AND(BS!Z8/1000000&lt;0,BS!Z8/1000000&gt;-0.5),"△0",IF(AND(BS!Z8/1000000&gt;0,BS!Z8/1000000&lt;0.5),"0",ROUND(BS!Z8/1000000,0)))</f>
        <v>5</v>
      </c>
    </row>
    <row r="9" spans="1:26" ht="14.9" customHeight="1" x14ac:dyDescent="0.2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IF(AND(BS!N9/1000000&lt;0,BS!N9/1000000&gt;-0.5),"△0",IF(AND(BS!N9/1000000&gt;0,BS!N9/1000000&lt;0.5),"0",ROUND(BS!N9/1000000,0)))</f>
        <v>265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IF(AND(BS!Z9/1000000&lt;0,BS!Z9/1000000&gt;-0.5),"△0",IF(AND(BS!Z9/1000000&gt;0,BS!Z9/1000000&lt;0.5),"0",ROUND(BS!Z9/1000000,0)))</f>
        <v>0</v>
      </c>
    </row>
    <row r="10" spans="1:26" ht="14.9" customHeight="1" x14ac:dyDescent="0.2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IF(AND(BS!N10/1000000&lt;0,BS!N10/1000000&gt;-0.5),"△0",IF(AND(BS!N10/1000000&gt;0,BS!N10/1000000&lt;0.5),"0",ROUND(BS!N10/1000000,0)))</f>
        <v>214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IF(AND(BS!Z10/1000000&lt;0,BS!Z10/1000000&gt;-0.5),"△0",IF(AND(BS!Z10/1000000&gt;0,BS!Z10/1000000&lt;0.5),"0",ROUND(BS!Z10/1000000,0)))</f>
        <v>92</v>
      </c>
    </row>
    <row r="11" spans="1:26" ht="14.9" customHeight="1" x14ac:dyDescent="0.2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IF(AND(BS!N11/1000000&lt;0,BS!N11/1000000&gt;-0.5),"△0",IF(AND(BS!N11/1000000&gt;0,BS!N11/1000000&lt;0.5),"0",ROUND(BS!N11/1000000,0)))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IF(AND(BS!Z11/1000000&lt;0,BS!Z11/1000000&gt;-0.5),"△0",IF(AND(BS!Z11/1000000&gt;0,BS!Z11/1000000&lt;0.5),"0",ROUND(BS!Z11/1000000,0)))</f>
        <v>0</v>
      </c>
    </row>
    <row r="12" spans="1:26" ht="14.9" customHeight="1" x14ac:dyDescent="0.2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IF(AND(BS!N12/1000000&lt;0,BS!N12/1000000&gt;-0.5),"△0",IF(AND(BS!N12/1000000&gt;0,BS!N12/1000000&lt;0.5),"0",ROUND(BS!N12/1000000,0)))</f>
        <v>1477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IF(AND(BS!Z12/1000000&lt;0,BS!Z12/1000000&gt;-0.5),"△0",IF(AND(BS!Z12/1000000&gt;0,BS!Z12/1000000&lt;0.5),"0",ROUND(BS!Z12/1000000,0)))</f>
        <v>0</v>
      </c>
    </row>
    <row r="13" spans="1:26" ht="14.9" customHeight="1" x14ac:dyDescent="0.2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IF(AND(BS!N13/1000000&lt;0,BS!N13/1000000&gt;-0.5),"△0",IF(AND(BS!N13/1000000&gt;0,BS!N13/1000000&lt;0.5),"0",ROUND(BS!N13/1000000,0)))</f>
        <v>-1432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IF(AND(BS!Z13/1000000&lt;0,BS!Z13/1000000&gt;-0.5),"△0",IF(AND(BS!Z13/1000000&gt;0,BS!Z13/1000000&lt;0.5),"0",ROUND(BS!Z13/1000000,0)))</f>
        <v>6</v>
      </c>
    </row>
    <row r="14" spans="1:26" ht="14.9" customHeight="1" x14ac:dyDescent="0.2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IF(AND(BS!N14/1000000&lt;0,BS!N14/1000000&gt;-0.5),"△0",IF(AND(BS!N14/1000000&gt;0,BS!N14/1000000&lt;0.5),"0",ROUND(BS!N14/1000000,0)))</f>
        <v>25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IF(AND(BS!Z14/1000000&lt;0,BS!Z14/1000000&gt;-0.5),"△0",IF(AND(BS!Z14/1000000&gt;0,BS!Z14/1000000&lt;0.5),"0",ROUND(BS!Z14/1000000,0)))</f>
        <v>1</v>
      </c>
    </row>
    <row r="15" spans="1:26" ht="14.9" customHeight="1" x14ac:dyDescent="0.2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IF(AND(BS!N15/1000000&lt;0,BS!N15/1000000&gt;-0.5),"△0",IF(AND(BS!N15/1000000&gt;0,BS!N15/1000000&lt;0.5),"0",ROUND(BS!N15/1000000,0)))</f>
        <v>-20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IF(AND(BS!Z15/1000000&lt;0,BS!Z15/1000000&gt;-0.5),"△0",IF(AND(BS!Z15/1000000&gt;0,BS!Z15/1000000&lt;0.5),"0",ROUND(BS!Z15/1000000,0)))</f>
        <v>0</v>
      </c>
    </row>
    <row r="16" spans="1:26" ht="14.9" customHeight="1" x14ac:dyDescent="0.2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IF(AND(BS!N16/1000000&lt;0,BS!N16/1000000&gt;-0.5),"△0",IF(AND(BS!N16/1000000&gt;0,BS!N16/1000000&lt;0.5),"0",ROUND(BS!N16/1000000,0)))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IF(AND(BS!Z16/1000000&lt;0,BS!Z16/1000000&gt;-0.5),"△0",IF(AND(BS!Z16/1000000&gt;0,BS!Z16/1000000&lt;0.5),"0",ROUND(BS!Z16/1000000,0)))</f>
        <v>0</v>
      </c>
    </row>
    <row r="17" spans="2:26" ht="14.9" customHeight="1" x14ac:dyDescent="0.2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IF(AND(BS!N17/1000000&lt;0,BS!N17/1000000&gt;-0.5),"△0",IF(AND(BS!N17/1000000&gt;0,BS!N17/1000000&lt;0.5),"0",ROUND(BS!N17/1000000,0)))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IF(AND(BS!Z17/1000000&lt;0,BS!Z17/1000000&gt;-0.5),"△0",IF(AND(BS!Z17/1000000&gt;0,BS!Z17/1000000&lt;0.5),"0",ROUND(BS!Z17/1000000,0)))</f>
        <v>0</v>
      </c>
    </row>
    <row r="18" spans="2:26" ht="14.9" customHeight="1" x14ac:dyDescent="0.2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IF(AND(BS!N18/1000000&lt;0,BS!N18/1000000&gt;-0.5),"△0",IF(AND(BS!N18/1000000&gt;0,BS!N18/1000000&lt;0.5),"0",ROUND(BS!N18/1000000,0)))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IF(AND(BS!Z18/1000000&lt;0,BS!Z18/1000000&gt;-0.5),"△0",IF(AND(BS!Z18/1000000&gt;0,BS!Z18/1000000&lt;0.5),"0",ROUND(BS!Z18/1000000,0)))</f>
        <v>0</v>
      </c>
    </row>
    <row r="19" spans="2:26" ht="14.9" customHeight="1" x14ac:dyDescent="0.2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IF(AND(BS!N19/1000000&lt;0,BS!N19/1000000&gt;-0.5),"△0",IF(AND(BS!N19/1000000&gt;0,BS!N19/1000000&lt;0.5),"0",ROUND(BS!N19/1000000,0)))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IF(AND(BS!Z19/1000000&lt;0,BS!Z19/1000000&gt;-0.5),"△0",IF(AND(BS!Z19/1000000&gt;0,BS!Z19/1000000&lt;0.5),"0",ROUND(BS!Z19/1000000,0)))</f>
        <v>6</v>
      </c>
    </row>
    <row r="20" spans="2:26" ht="14.9" customHeight="1" x14ac:dyDescent="0.2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IF(AND(BS!N20/1000000&lt;0,BS!N20/1000000&gt;-0.5),"△0",IF(AND(BS!N20/1000000&gt;0,BS!N20/1000000&lt;0.5),"0",ROUND(BS!N20/1000000,0)))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IF(AND(BS!Z20/1000000&lt;0,BS!Z20/1000000&gt;-0.5),"△0",IF(AND(BS!Z20/1000000&gt;0,BS!Z20/1000000&lt;0.5),"0",ROUND(BS!Z20/1000000,0)))</f>
        <v>0</v>
      </c>
    </row>
    <row r="21" spans="2:26" ht="14.9" customHeight="1" x14ac:dyDescent="0.2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IF(AND(BS!N21/1000000&lt;0,BS!N21/1000000&gt;-0.5),"△0",IF(AND(BS!N21/1000000&gt;0,BS!N21/1000000&lt;0.5),"0",ROUND(BS!N21/1000000,0)))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IF(AND(BS!Z21/1000000&lt;0,BS!Z21/1000000&gt;-0.5),"△0",IF(AND(BS!Z21/1000000&gt;0,BS!Z21/1000000&lt;0.5),"0",ROUND(BS!Z21/1000000,0)))</f>
        <v>0</v>
      </c>
    </row>
    <row r="22" spans="2:26" ht="14.9" customHeight="1" x14ac:dyDescent="0.2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IF(AND(BS!N22/1000000&lt;0,BS!N22/1000000&gt;-0.5),"△0",IF(AND(BS!N22/1000000&gt;0,BS!N22/1000000&lt;0.5),"0",ROUND(BS!N22/1000000,0)))</f>
        <v>0</v>
      </c>
      <c r="O22" s="256" t="s">
        <v>29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25">
        <f>IF(AND(BS!Z22/1000000&lt;0,BS!Z22/1000000&gt;-0.5),"△0",IF(AND(BS!Z22/1000000&gt;0,BS!Z22/1000000&lt;0.5),"0",ROUND(BS!Z22/1000000,0)))</f>
        <v>104</v>
      </c>
    </row>
    <row r="23" spans="2:26" ht="14.9" customHeight="1" x14ac:dyDescent="0.2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IF(AND(BS!N23/1000000&lt;0,BS!N23/1000000&gt;-0.5),"△0",IF(AND(BS!N23/1000000&gt;0,BS!N23/1000000&lt;0.5),"0",ROUND(BS!N23/1000000,0)))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9" customHeight="1" x14ac:dyDescent="0.2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IF(AND(BS!N24/1000000&lt;0,BS!N24/1000000&gt;-0.5),"△0",IF(AND(BS!N24/1000000&gt;0,BS!N24/1000000&lt;0.5),"0",ROUND(BS!N24/1000000,0)))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IF(AND(BS!Z24/1000000&lt;0,BS!Z24/1000000&gt;-0.5),"△0",IF(AND(BS!Z24/1000000&gt;0,BS!Z24/1000000&lt;0.5),"0",ROUND(BS!Z24/1000000,0)))</f>
        <v>396</v>
      </c>
    </row>
    <row r="25" spans="2:26" ht="14.9" customHeight="1" x14ac:dyDescent="0.2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IF(AND(BS!N25/1000000&lt;0,BS!N25/1000000&gt;-0.5),"△0",IF(AND(BS!N25/1000000&gt;0,BS!N25/1000000&lt;0.5),"0",ROUND(BS!N25/1000000,0)))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IF(AND(BS!Z25/1000000&lt;0,BS!Z25/1000000&gt;-0.5),"△0",IF(AND(BS!Z25/1000000&gt;0,BS!Z25/1000000&lt;0.5),"0",ROUND(BS!Z25/1000000,0)))</f>
        <v>-91</v>
      </c>
    </row>
    <row r="26" spans="2:26" ht="14.9" customHeight="1" x14ac:dyDescent="0.2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IF(AND(BS!N26/1000000&lt;0,BS!N26/1000000&gt;-0.5),"△0",IF(AND(BS!N26/1000000&gt;0,BS!N26/1000000&lt;0.5),"0",ROUND(BS!N26/1000000,0)))</f>
        <v>0</v>
      </c>
      <c r="Y26" s="57"/>
      <c r="Z26" s="221"/>
    </row>
    <row r="27" spans="2:26" ht="14.9" customHeight="1" x14ac:dyDescent="0.2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IF(AND(BS!N27/1000000&lt;0,BS!N27/1000000&gt;-0.5),"△0",IF(AND(BS!N27/1000000&gt;0,BS!N27/1000000&lt;0.5),"0",ROUND(BS!N27/1000000,0)))</f>
        <v>0</v>
      </c>
      <c r="Z27" s="221"/>
    </row>
    <row r="28" spans="2:26" ht="14.9" customHeight="1" x14ac:dyDescent="0.2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IF(AND(BS!N28/1000000&lt;0,BS!N28/1000000&gt;-0.5),"△0",IF(AND(BS!N28/1000000&gt;0,BS!N28/1000000&lt;0.5),"0",ROUND(BS!N28/1000000,0)))</f>
        <v>0</v>
      </c>
      <c r="Z28" s="221"/>
    </row>
    <row r="29" spans="2:26" ht="14.9" customHeight="1" x14ac:dyDescent="0.2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IF(AND(BS!N29/1000000&lt;0,BS!N29/1000000&gt;-0.5),"△0",IF(AND(BS!N29/1000000&gt;0,BS!N29/1000000&lt;0.5),"0",ROUND(BS!N29/1000000,0)))</f>
        <v>0</v>
      </c>
      <c r="Z29" s="221"/>
    </row>
    <row r="30" spans="2:26" ht="14.9" customHeight="1" x14ac:dyDescent="0.2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IF(AND(BS!N30/1000000&lt;0,BS!N30/1000000&gt;-0.5),"△0",IF(AND(BS!N30/1000000&gt;0,BS!N30/1000000&lt;0.5),"0",ROUND(BS!N30/1000000,0)))</f>
        <v>0</v>
      </c>
      <c r="Z30" s="221"/>
    </row>
    <row r="31" spans="2:26" ht="14.9" customHeight="1" x14ac:dyDescent="0.2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IF(AND(BS!N31/1000000&lt;0,BS!N31/1000000&gt;-0.5),"△0",IF(AND(BS!N31/1000000&gt;0,BS!N31/1000000&lt;0.5),"0",ROUND(BS!N31/1000000,0)))</f>
        <v>0</v>
      </c>
      <c r="Z31" s="221"/>
    </row>
    <row r="32" spans="2:26" ht="14.9" customHeight="1" x14ac:dyDescent="0.2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IF(AND(BS!N32/1000000&lt;0,BS!N32/1000000&gt;-0.5),"△0",IF(AND(BS!N32/1000000&gt;0,BS!N32/1000000&lt;0.5),"0",ROUND(BS!N32/1000000,0)))</f>
        <v>0</v>
      </c>
      <c r="Z32" s="221"/>
    </row>
    <row r="33" spans="2:26" ht="14.9" customHeight="1" x14ac:dyDescent="0.2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IF(AND(BS!N33/1000000&lt;0,BS!N33/1000000&gt;-0.5),"△0",IF(AND(BS!N33/1000000&gt;0,BS!N33/1000000&lt;0.5),"0",ROUND(BS!N33/1000000,0)))</f>
        <v>0</v>
      </c>
      <c r="Z33" s="221"/>
    </row>
    <row r="34" spans="2:26" ht="14.9" customHeight="1" x14ac:dyDescent="0.2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IF(AND(BS!N34/1000000&lt;0,BS!N34/1000000&gt;-0.5),"△0",IF(AND(BS!N34/1000000&gt;0,BS!N34/1000000&lt;0.5),"0",ROUND(BS!N34/1000000,0)))</f>
        <v>1656</v>
      </c>
      <c r="Z34" s="221"/>
    </row>
    <row r="35" spans="2:26" ht="14.9" customHeight="1" x14ac:dyDescent="0.2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IF(AND(BS!N35/1000000&lt;0,BS!N35/1000000&gt;-0.5),"△0",IF(AND(BS!N35/1000000&gt;0,BS!N35/1000000&lt;0.5),"0",ROUND(BS!N35/1000000,0)))</f>
        <v>-1654</v>
      </c>
      <c r="Z35" s="221"/>
    </row>
    <row r="36" spans="2:26" ht="14.9" customHeight="1" x14ac:dyDescent="0.2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IF(AND(BS!N36/1000000&lt;0,BS!N36/1000000&gt;-0.5),"△0",IF(AND(BS!N36/1000000&gt;0,BS!N36/1000000&lt;0.5),"0",ROUND(BS!N36/1000000,0)))</f>
        <v>0</v>
      </c>
      <c r="Z36" s="221"/>
    </row>
    <row r="37" spans="2:26" ht="14.9" customHeight="1" x14ac:dyDescent="0.2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IF(AND(BS!N37/1000000&lt;0,BS!N37/1000000&gt;-0.5),"△0",IF(AND(BS!N37/1000000&gt;0,BS!N37/1000000&lt;0.5),"0",ROUND(BS!N37/1000000,0)))</f>
        <v>0</v>
      </c>
      <c r="Z37" s="221"/>
    </row>
    <row r="38" spans="2:26" ht="14.9" customHeight="1" x14ac:dyDescent="0.2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IF(AND(BS!N38/1000000&lt;0,BS!N38/1000000&gt;-0.5),"△0",IF(AND(BS!N38/1000000&gt;0,BS!N38/1000000&lt;0.5),"0",ROUND(BS!N38/1000000,0)))</f>
        <v>0</v>
      </c>
      <c r="Z38" s="221"/>
    </row>
    <row r="39" spans="2:26" ht="14.9" customHeight="1" x14ac:dyDescent="0.2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IF(AND(BS!N39/1000000&lt;0,BS!N39/1000000&gt;-0.5),"△0",IF(AND(BS!N39/1000000&gt;0,BS!N39/1000000&lt;0.5),"0",ROUND(BS!N39/1000000,0)))</f>
        <v>31</v>
      </c>
      <c r="Z39" s="221"/>
    </row>
    <row r="40" spans="2:26" ht="14.9" customHeight="1" x14ac:dyDescent="0.2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IF(AND(BS!N40/1000000&lt;0,BS!N40/1000000&gt;-0.5),"△0",IF(AND(BS!N40/1000000&gt;0,BS!N40/1000000&lt;0.5),"0",ROUND(BS!N40/1000000,0)))</f>
        <v>0</v>
      </c>
      <c r="Z40" s="221"/>
    </row>
    <row r="41" spans="2:26" ht="14.9" customHeight="1" x14ac:dyDescent="0.2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IF(AND(BS!N41/1000000&lt;0,BS!N41/1000000&gt;-0.5),"△0",IF(AND(BS!N41/1000000&gt;0,BS!N41/1000000&lt;0.5),"0",ROUND(BS!N41/1000000,0)))</f>
        <v>0</v>
      </c>
      <c r="Z41" s="221"/>
    </row>
    <row r="42" spans="2:26" ht="14.9" customHeight="1" x14ac:dyDescent="0.2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IF(AND(BS!N42/1000000&lt;0,BS!N42/1000000&gt;-0.5),"△0",IF(AND(BS!N42/1000000&gt;0,BS!N42/1000000&lt;0.5),"0",ROUND(BS!N42/1000000,0)))</f>
        <v>0</v>
      </c>
      <c r="Z42" s="221"/>
    </row>
    <row r="43" spans="2:26" ht="14.9" customHeight="1" x14ac:dyDescent="0.2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IF(AND(BS!N43/1000000&lt;0,BS!N43/1000000&gt;-0.5),"△0",IF(AND(BS!N43/1000000&gt;0,BS!N43/1000000&lt;0.5),"0",ROUND(BS!N43/1000000,0)))</f>
        <v>0</v>
      </c>
      <c r="Z43" s="221"/>
    </row>
    <row r="44" spans="2:26" ht="14.9" customHeight="1" x14ac:dyDescent="0.2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IF(AND(BS!N44/1000000&lt;0,BS!N44/1000000&gt;-0.5),"△0",IF(AND(BS!N44/1000000&gt;0,BS!N44/1000000&lt;0.5),"0",ROUND(BS!N44/1000000,0)))</f>
        <v>0</v>
      </c>
      <c r="Z44" s="221"/>
    </row>
    <row r="45" spans="2:26" ht="14.9" customHeight="1" x14ac:dyDescent="0.2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IF(AND(BS!N45/1000000&lt;0,BS!N45/1000000&gt;-0.5),"△0",IF(AND(BS!N45/1000000&gt;0,BS!N45/1000000&lt;0.5),"0",ROUND(BS!N45/1000000,0)))</f>
        <v>0</v>
      </c>
      <c r="Z45" s="221"/>
    </row>
    <row r="46" spans="2:26" ht="14.9" customHeight="1" x14ac:dyDescent="0.2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IF(AND(BS!N46/1000000&lt;0,BS!N46/1000000&gt;-0.5),"△0",IF(AND(BS!N46/1000000&gt;0,BS!N46/1000000&lt;0.5),"0",ROUND(BS!N46/1000000,0)))</f>
        <v>0</v>
      </c>
      <c r="Z46" s="221"/>
    </row>
    <row r="47" spans="2:26" ht="14.9" customHeight="1" x14ac:dyDescent="0.2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IF(AND(BS!N47/1000000&lt;0,BS!N47/1000000&gt;-0.5),"△0",IF(AND(BS!N47/1000000&gt;0,BS!N47/1000000&lt;0.5),"0",ROUND(BS!N47/1000000,0)))</f>
        <v>31</v>
      </c>
      <c r="Z47" s="221"/>
    </row>
    <row r="48" spans="2:26" ht="14.9" customHeight="1" x14ac:dyDescent="0.2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IF(AND(BS!N48/1000000&lt;0,BS!N48/1000000&gt;-0.5),"△0",IF(AND(BS!N48/1000000&gt;0,BS!N48/1000000&lt;0.5),"0",ROUND(BS!N48/1000000,0)))</f>
        <v>0</v>
      </c>
      <c r="Z48" s="221"/>
    </row>
    <row r="49" spans="2:26" ht="14.9" customHeight="1" x14ac:dyDescent="0.2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IF(AND(BS!N49/1000000&lt;0,BS!N49/1000000&gt;-0.5),"△0",IF(AND(BS!N49/1000000&gt;0,BS!N49/1000000&lt;0.5),"0",ROUND(BS!N49/1000000,0)))</f>
        <v>31</v>
      </c>
      <c r="Z49" s="221"/>
    </row>
    <row r="50" spans="2:26" ht="14.9" customHeight="1" x14ac:dyDescent="0.2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IF(AND(BS!N50/1000000&lt;0,BS!N50/1000000&gt;-0.5),"△0",IF(AND(BS!N50/1000000&gt;0,BS!N50/1000000&lt;0.5),"0",ROUND(BS!N50/1000000,0)))</f>
        <v>0</v>
      </c>
      <c r="Z50" s="221"/>
    </row>
    <row r="51" spans="2:26" ht="14.9" customHeight="1" x14ac:dyDescent="0.2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IF(AND(BS!N51/1000000&lt;0,BS!N51/1000000&gt;-0.5),"△0",IF(AND(BS!N51/1000000&gt;0,BS!N51/1000000&lt;0.5),"0",ROUND(BS!N51/1000000,0)))</f>
        <v>0</v>
      </c>
      <c r="Z51" s="221"/>
    </row>
    <row r="52" spans="2:26" ht="14.9" customHeight="1" x14ac:dyDescent="0.2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IF(AND(BS!N52/1000000&lt;0,BS!N52/1000000&gt;-0.5),"△0",IF(AND(BS!N52/1000000&gt;0,BS!N52/1000000&lt;0.5),"0",ROUND(BS!N52/1000000,0)))</f>
        <v>110</v>
      </c>
      <c r="Z52" s="221"/>
    </row>
    <row r="53" spans="2:26" ht="14.9" customHeight="1" x14ac:dyDescent="0.2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IF(AND(BS!N53/1000000&lt;0,BS!N53/1000000&gt;-0.5),"△0",IF(AND(BS!N53/1000000&gt;0,BS!N53/1000000&lt;0.5),"0",ROUND(BS!N53/1000000,0)))</f>
        <v>5</v>
      </c>
      <c r="Z53" s="221"/>
    </row>
    <row r="54" spans="2:26" ht="14.9" customHeight="1" x14ac:dyDescent="0.2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IF(AND(BS!N54/1000000&lt;0,BS!N54/1000000&gt;-0.5),"△0",IF(AND(BS!N54/1000000&gt;0,BS!N54/1000000&lt;0.5),"0",ROUND(BS!N54/1000000,0)))</f>
        <v>7</v>
      </c>
      <c r="Z54" s="221"/>
    </row>
    <row r="55" spans="2:26" ht="14.9" customHeight="1" x14ac:dyDescent="0.2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IF(AND(BS!N55/1000000&lt;0,BS!N55/1000000&gt;-0.5),"△0",IF(AND(BS!N55/1000000&gt;0,BS!N55/1000000&lt;0.5),"0",ROUND(BS!N55/1000000,0)))</f>
        <v>0</v>
      </c>
      <c r="Z55" s="221"/>
    </row>
    <row r="56" spans="2:26" ht="14.9" customHeight="1" x14ac:dyDescent="0.2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IF(AND(BS!N56/1000000&lt;0,BS!N56/1000000&gt;-0.5),"△0",IF(AND(BS!N56/1000000&gt;0,BS!N56/1000000&lt;0.5),"0",ROUND(BS!N56/1000000,0)))</f>
        <v>98</v>
      </c>
      <c r="Z56" s="221"/>
    </row>
    <row r="57" spans="2:26" ht="14.9" customHeight="1" x14ac:dyDescent="0.2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IF(AND(BS!N57/1000000&lt;0,BS!N57/1000000&gt;-0.5),"△0",IF(AND(BS!N57/1000000&gt;0,BS!N57/1000000&lt;0.5),"0",ROUND(BS!N57/1000000,0)))</f>
        <v>98</v>
      </c>
      <c r="Z57" s="221"/>
    </row>
    <row r="58" spans="2:26" ht="14.9" customHeight="1" x14ac:dyDescent="0.2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IF(AND(BS!N58/1000000&lt;0,BS!N58/1000000&gt;-0.5),"△0",IF(AND(BS!N58/1000000&gt;0,BS!N58/1000000&lt;0.5),"0",ROUND(BS!N58/1000000,0)))</f>
        <v>0</v>
      </c>
      <c r="Z58" s="221"/>
    </row>
    <row r="59" spans="2:26" ht="14.9" customHeight="1" x14ac:dyDescent="0.2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IF(AND(BS!N59/1000000&lt;0,BS!N59/1000000&gt;-0.5),"△0",IF(AND(BS!N59/1000000&gt;0,BS!N59/1000000&lt;0.5),"0",ROUND(BS!N59/1000000,0)))</f>
        <v>0</v>
      </c>
      <c r="Z59" s="221"/>
    </row>
    <row r="60" spans="2:26" ht="14.9" customHeight="1" x14ac:dyDescent="0.2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IF(AND(BS!N60/1000000&lt;0,BS!N60/1000000&gt;-0.5),"△0",IF(AND(BS!N60/1000000&gt;0,BS!N60/1000000&lt;0.5),"0",ROUND(BS!N60/1000000,0)))</f>
        <v>0</v>
      </c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8"/>
      <c r="Z60" s="227"/>
    </row>
    <row r="61" spans="2:26" ht="14.25" customHeight="1" thickBot="1" x14ac:dyDescent="0.25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2">
        <f>IF(AND(BS!N61/1000000&lt;0,BS!N61/1000000&gt;-0.5),"△0",IF(AND(BS!N61/1000000&gt;0,BS!N61/1000000&lt;0.5),"0",ROUND(BS!N61/1000000,0)))</f>
        <v>0</v>
      </c>
      <c r="O61" s="259" t="s">
        <v>57</v>
      </c>
      <c r="P61" s="259"/>
      <c r="Q61" s="259"/>
      <c r="R61" s="259"/>
      <c r="S61" s="259"/>
      <c r="T61" s="259"/>
      <c r="U61" s="259"/>
      <c r="V61" s="259"/>
      <c r="W61" s="259"/>
      <c r="X61" s="259"/>
      <c r="Y61" s="260"/>
      <c r="Z61" s="222">
        <f>IF(AND(BS!Z61/1000000&lt;0,BS!Z61/1000000&gt;-0.5),"△0",IF(AND(BS!Z61/1000000&gt;0,BS!Z61/1000000&lt;0.5),"0",ROUND(BS!Z61/1000000,0)))</f>
        <v>305</v>
      </c>
    </row>
    <row r="62" spans="2:26" ht="14.9" customHeight="1" thickBot="1" x14ac:dyDescent="0.25">
      <c r="B62" s="261" t="s">
        <v>58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3"/>
      <c r="N62" s="223">
        <f>IF(AND(BS!N62/1000000&lt;0,BS!N62/1000000&gt;-0.5),"△0",IF(AND(BS!N62/1000000&gt;0,BS!N62/1000000&lt;0.5),"0",ROUND(BS!N62/1000000,0)))</f>
        <v>408</v>
      </c>
      <c r="O62" s="264" t="s">
        <v>59</v>
      </c>
      <c r="P62" s="264"/>
      <c r="Q62" s="264"/>
      <c r="R62" s="264"/>
      <c r="S62" s="264"/>
      <c r="T62" s="264"/>
      <c r="U62" s="264"/>
      <c r="V62" s="264"/>
      <c r="W62" s="264"/>
      <c r="X62" s="264"/>
      <c r="Y62" s="265"/>
      <c r="Z62" s="223">
        <f>IF(AND(BS!Z62/1000000&lt;0,BS!Z62/1000000&gt;-0.5),"△0",IF(AND(BS!Z62/1000000&gt;0,BS!Z62/1000000&lt;0.5),"0",ROUND(BS!Z62/1000000,0)))</f>
        <v>408</v>
      </c>
    </row>
    <row r="63" spans="2:26" ht="9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9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2">
      <c r="Z65" s="4"/>
    </row>
    <row r="66" spans="1:26" ht="14.9" customHeight="1" x14ac:dyDescent="0.2"/>
    <row r="67" spans="1:26" ht="14.9" customHeight="1" x14ac:dyDescent="0.2"/>
    <row r="68" spans="1:26" ht="14.9" customHeight="1" x14ac:dyDescent="0.2"/>
    <row r="69" spans="1:26" ht="14.9" customHeight="1" x14ac:dyDescent="0.2"/>
    <row r="70" spans="1:26" ht="14.9" customHeight="1" x14ac:dyDescent="0.2"/>
    <row r="71" spans="1:26" ht="14.9" customHeight="1" x14ac:dyDescent="0.2"/>
    <row r="72" spans="1:26" ht="14.9" customHeight="1" x14ac:dyDescent="0.2"/>
    <row r="73" spans="1:26" ht="14.9" customHeight="1" x14ac:dyDescent="0.2"/>
    <row r="74" spans="1:26" ht="14.9" customHeight="1" x14ac:dyDescent="0.2"/>
    <row r="75" spans="1:26" ht="14.9" customHeight="1" x14ac:dyDescent="0.2"/>
    <row r="76" spans="1:26" ht="14.9" customHeight="1" x14ac:dyDescent="0.2"/>
    <row r="77" spans="1:26" ht="14.9" customHeight="1" x14ac:dyDescent="0.2">
      <c r="A77" s="3"/>
    </row>
    <row r="78" spans="1:26" ht="14.9" customHeight="1" x14ac:dyDescent="0.2">
      <c r="A78" s="4"/>
    </row>
    <row r="79" spans="1:26" ht="14.9" customHeight="1" x14ac:dyDescent="0.2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9" customHeight="1" x14ac:dyDescent="0.2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9" customHeight="1" x14ac:dyDescent="0.2"/>
    <row r="82" spans="1:26" ht="14.9" customHeight="1" x14ac:dyDescent="0.2"/>
    <row r="83" spans="1:26" s="3" customFormat="1" ht="14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9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9" hidden="1" customHeight="1" x14ac:dyDescent="0.2"/>
    <row r="86" spans="1:26" ht="14.9" hidden="1" customHeight="1" x14ac:dyDescent="0.2"/>
    <row r="87" spans="1:26" ht="14.9" hidden="1" customHeight="1" x14ac:dyDescent="0.2"/>
    <row r="88" spans="1:26" ht="14.9" hidden="1" customHeight="1" x14ac:dyDescent="0.2"/>
    <row r="89" spans="1:26" ht="14.9" hidden="1" customHeight="1" x14ac:dyDescent="0.2"/>
    <row r="90" spans="1:26" ht="14.9" hidden="1" customHeight="1" x14ac:dyDescent="0.2"/>
    <row r="91" spans="1:26" ht="14.9" hidden="1" customHeight="1" x14ac:dyDescent="0.2"/>
    <row r="92" spans="1:26" ht="14.9" hidden="1" customHeight="1" x14ac:dyDescent="0.2"/>
    <row r="93" spans="1:26" ht="14.9" hidden="1" customHeight="1" x14ac:dyDescent="0.2"/>
    <row r="94" spans="1:26" ht="14.9" hidden="1" customHeight="1" x14ac:dyDescent="0.2"/>
    <row r="95" spans="1:26" ht="14.9" hidden="1" customHeight="1" x14ac:dyDescent="0.2"/>
    <row r="96" spans="1:26" ht="14.9" hidden="1" customHeight="1" x14ac:dyDescent="0.2"/>
    <row r="97" spans="2:26" ht="14.9" hidden="1" customHeight="1" x14ac:dyDescent="0.2"/>
    <row r="98" spans="2:26" ht="14.9" hidden="1" customHeight="1" x14ac:dyDescent="0.2"/>
    <row r="99" spans="2:26" ht="14.9" hidden="1" customHeight="1" x14ac:dyDescent="0.2"/>
    <row r="100" spans="2:26" ht="14.9" hidden="1" customHeight="1" x14ac:dyDescent="0.2"/>
    <row r="101" spans="2:26" ht="14.9" hidden="1" customHeight="1" x14ac:dyDescent="0.2"/>
    <row r="102" spans="2:26" ht="14.9" hidden="1" customHeight="1" x14ac:dyDescent="0.2"/>
    <row r="103" spans="2:26" ht="14.9" hidden="1" customHeight="1" x14ac:dyDescent="0.2"/>
    <row r="104" spans="2:26" ht="14.9" hidden="1" customHeight="1" x14ac:dyDescent="0.2"/>
    <row r="105" spans="2:26" ht="14.9" hidden="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9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9" hidden="1" customHeight="1" x14ac:dyDescent="0.2">
      <c r="Z107" s="4"/>
    </row>
    <row r="108" spans="2:26" ht="14.9" hidden="1" customHeight="1" x14ac:dyDescent="0.2"/>
    <row r="109" spans="2:26" ht="14.9" hidden="1" customHeight="1" x14ac:dyDescent="0.2"/>
    <row r="110" spans="2:26" ht="14.9" hidden="1" customHeight="1" x14ac:dyDescent="0.2"/>
    <row r="111" spans="2:26" ht="14.9" hidden="1" customHeight="1" x14ac:dyDescent="0.2"/>
    <row r="112" spans="2:26" ht="14.9" hidden="1" customHeight="1" x14ac:dyDescent="0.2"/>
    <row r="113" spans="1:26" ht="14.9" hidden="1" customHeight="1" x14ac:dyDescent="0.2"/>
    <row r="114" spans="1:26" ht="14.9" hidden="1" customHeight="1" x14ac:dyDescent="0.2"/>
    <row r="115" spans="1:26" ht="14.9" hidden="1" customHeight="1" x14ac:dyDescent="0.2"/>
    <row r="116" spans="1:26" ht="14.9" hidden="1" customHeight="1" x14ac:dyDescent="0.2"/>
    <row r="117" spans="1:26" ht="14.9" hidden="1" customHeight="1" x14ac:dyDescent="0.2"/>
    <row r="118" spans="1:26" ht="14.9" hidden="1" customHeight="1" x14ac:dyDescent="0.2"/>
    <row r="119" spans="1:26" ht="14.9" hidden="1" customHeight="1" x14ac:dyDescent="0.2">
      <c r="A119" s="3"/>
    </row>
    <row r="120" spans="1:26" ht="14.9" hidden="1" customHeight="1" x14ac:dyDescent="0.2">
      <c r="A120" s="4"/>
    </row>
    <row r="121" spans="1:26" ht="14.9" hidden="1" customHeight="1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9" hidden="1" customHeight="1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9" hidden="1" customHeight="1" x14ac:dyDescent="0.2"/>
    <row r="124" spans="1:26" ht="14.9" hidden="1" customHeight="1" x14ac:dyDescent="0.2"/>
    <row r="125" spans="1:26" s="3" customFormat="1" ht="14.9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9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9" hidden="1" customHeight="1" x14ac:dyDescent="0.2"/>
    <row r="128" spans="1:26" ht="14.9" hidden="1" customHeight="1" x14ac:dyDescent="0.2"/>
    <row r="129" ht="14.9" hidden="1" customHeight="1" x14ac:dyDescent="0.2"/>
    <row r="130" ht="14.9" hidden="1" customHeight="1" x14ac:dyDescent="0.2"/>
    <row r="131" ht="14.9" hidden="1" customHeight="1" x14ac:dyDescent="0.2"/>
    <row r="132" ht="14.9" hidden="1" customHeight="1" x14ac:dyDescent="0.2"/>
    <row r="133" ht="14.9" hidden="1" customHeight="1" x14ac:dyDescent="0.2"/>
    <row r="134" ht="14.9" hidden="1" customHeight="1" x14ac:dyDescent="0.2"/>
    <row r="135" ht="14.9" hidden="1" customHeight="1" x14ac:dyDescent="0.2"/>
    <row r="136" ht="14.9" hidden="1" customHeight="1" x14ac:dyDescent="0.2"/>
    <row r="137" ht="14.9" hidden="1" customHeight="1" x14ac:dyDescent="0.2"/>
    <row r="138" ht="14.9" hidden="1" customHeight="1" x14ac:dyDescent="0.2"/>
    <row r="139" ht="14.9" hidden="1" customHeight="1" x14ac:dyDescent="0.2"/>
    <row r="140" ht="14.9" hidden="1" customHeight="1" x14ac:dyDescent="0.2"/>
    <row r="141" ht="14.9" hidden="1" customHeight="1" x14ac:dyDescent="0.2"/>
    <row r="142" ht="14.9" hidden="1" customHeight="1" x14ac:dyDescent="0.2"/>
    <row r="143" ht="14.9" hidden="1" customHeight="1" x14ac:dyDescent="0.2"/>
    <row r="144" ht="14.9" hidden="1" customHeight="1" x14ac:dyDescent="0.2"/>
    <row r="145" spans="2:26" ht="14.9" hidden="1" customHeight="1" x14ac:dyDescent="0.2"/>
    <row r="146" spans="2:26" ht="14.9" hidden="1" customHeight="1" x14ac:dyDescent="0.2"/>
    <row r="147" spans="2:26" ht="14.9" hidden="1" customHeight="1" x14ac:dyDescent="0.2"/>
    <row r="148" spans="2:26" ht="14.9" hidden="1" customHeight="1" x14ac:dyDescent="0.2"/>
    <row r="149" spans="2:26" ht="14.9" hidden="1" customHeight="1" x14ac:dyDescent="0.2"/>
    <row r="150" spans="2:26" ht="14.9" hidden="1" customHeight="1" x14ac:dyDescent="0.2"/>
    <row r="151" spans="2:26" ht="14.9" hidden="1" customHeight="1" x14ac:dyDescent="0.2"/>
    <row r="152" spans="2:26" ht="14.9" hidden="1" customHeight="1" x14ac:dyDescent="0.2"/>
    <row r="153" spans="2:26" ht="14.9" hidden="1" customHeight="1" x14ac:dyDescent="0.2"/>
    <row r="154" spans="2:26" ht="14.9" hidden="1" customHeight="1" x14ac:dyDescent="0.2"/>
    <row r="155" spans="2:26" ht="14.9" hidden="1" customHeight="1" x14ac:dyDescent="0.2"/>
    <row r="156" spans="2:26" ht="14.9" hidden="1" customHeight="1" x14ac:dyDescent="0.2"/>
    <row r="157" spans="2:26" ht="14.9" hidden="1" customHeight="1" x14ac:dyDescent="0.2"/>
    <row r="158" spans="2:26" ht="14.9" hidden="1" customHeight="1" x14ac:dyDescent="0.2"/>
    <row r="159" spans="2:26" ht="14.9" hidden="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9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9" hidden="1" customHeight="1" x14ac:dyDescent="0.2">
      <c r="Z161" s="4"/>
    </row>
    <row r="162" spans="1:26" ht="14.9" hidden="1" customHeight="1" x14ac:dyDescent="0.2"/>
    <row r="163" spans="1:26" ht="14.9" hidden="1" customHeight="1" x14ac:dyDescent="0.2"/>
    <row r="164" spans="1:26" ht="14.9" hidden="1" customHeight="1" x14ac:dyDescent="0.2"/>
    <row r="165" spans="1:26" ht="14.9" hidden="1" customHeight="1" x14ac:dyDescent="0.2"/>
    <row r="166" spans="1:26" ht="14.9" hidden="1" customHeight="1" x14ac:dyDescent="0.2"/>
    <row r="167" spans="1:26" ht="14.9" hidden="1" customHeight="1" x14ac:dyDescent="0.2"/>
    <row r="168" spans="1:26" ht="14.9" hidden="1" customHeight="1" x14ac:dyDescent="0.2"/>
    <row r="169" spans="1:26" ht="14.9" hidden="1" customHeight="1" x14ac:dyDescent="0.2"/>
    <row r="170" spans="1:26" ht="14.9" hidden="1" customHeight="1" x14ac:dyDescent="0.2"/>
    <row r="171" spans="1:26" ht="14.9" hidden="1" customHeight="1" x14ac:dyDescent="0.2"/>
    <row r="172" spans="1:26" ht="14.9" hidden="1" customHeight="1" x14ac:dyDescent="0.2"/>
    <row r="173" spans="1:26" ht="14.9" hidden="1" customHeight="1" x14ac:dyDescent="0.2">
      <c r="A173" s="3"/>
    </row>
    <row r="174" spans="1:26" ht="14.9" hidden="1" customHeight="1" x14ac:dyDescent="0.2">
      <c r="A174" s="4"/>
    </row>
    <row r="175" spans="1:26" ht="14.9" hidden="1" customHeight="1" x14ac:dyDescent="0.2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9" hidden="1" customHeight="1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9" hidden="1" customHeight="1" x14ac:dyDescent="0.2"/>
    <row r="178" spans="1:26" ht="14.9" hidden="1" customHeight="1" x14ac:dyDescent="0.2"/>
    <row r="179" spans="1:26" s="3" customFormat="1" ht="14.9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9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9" hidden="1" customHeight="1" x14ac:dyDescent="0.2"/>
    <row r="182" spans="1:26" ht="14.9" hidden="1" customHeight="1" x14ac:dyDescent="0.2"/>
    <row r="183" spans="1:26" ht="14.9" hidden="1" customHeight="1" x14ac:dyDescent="0.2"/>
    <row r="184" spans="1:26" ht="14.9" hidden="1" customHeight="1" x14ac:dyDescent="0.2"/>
    <row r="185" spans="1:26" ht="14.9" hidden="1" customHeight="1" x14ac:dyDescent="0.2"/>
    <row r="186" spans="1:26" ht="14.9" hidden="1" customHeight="1" x14ac:dyDescent="0.2"/>
    <row r="187" spans="1:26" ht="14.9" hidden="1" customHeight="1" x14ac:dyDescent="0.2"/>
    <row r="188" spans="1:26" ht="14.9" hidden="1" customHeight="1" x14ac:dyDescent="0.2"/>
    <row r="189" spans="1:26" ht="14.9" hidden="1" customHeight="1" x14ac:dyDescent="0.2"/>
    <row r="190" spans="1:26" ht="14.9" hidden="1" customHeight="1" x14ac:dyDescent="0.2"/>
    <row r="191" spans="1:26" ht="14.9" hidden="1" customHeight="1" x14ac:dyDescent="0.2"/>
    <row r="192" spans="1:26" ht="14.9" hidden="1" customHeight="1" x14ac:dyDescent="0.2"/>
    <row r="193" ht="14.9" hidden="1" customHeight="1" x14ac:dyDescent="0.2"/>
    <row r="194" ht="14.9" hidden="1" customHeight="1" x14ac:dyDescent="0.2"/>
    <row r="195" ht="14.9" hidden="1" customHeight="1" x14ac:dyDescent="0.2"/>
    <row r="196" ht="14.9" hidden="1" customHeight="1" x14ac:dyDescent="0.2"/>
    <row r="197" ht="14.9" hidden="1" customHeight="1" x14ac:dyDescent="0.2"/>
    <row r="198" ht="14.9" hidden="1" customHeight="1" x14ac:dyDescent="0.2"/>
    <row r="199" ht="14.9" hidden="1" customHeight="1" x14ac:dyDescent="0.2"/>
    <row r="200" ht="14.9" hidden="1" customHeight="1" x14ac:dyDescent="0.2"/>
    <row r="201" ht="14.9" hidden="1" customHeight="1" x14ac:dyDescent="0.2"/>
    <row r="202" ht="14.9" hidden="1" customHeight="1" x14ac:dyDescent="0.2"/>
    <row r="203" ht="14.9" hidden="1" customHeight="1" x14ac:dyDescent="0.2"/>
    <row r="204" ht="14.9" hidden="1" customHeight="1" x14ac:dyDescent="0.2"/>
    <row r="205" ht="14.9" hidden="1" customHeight="1" x14ac:dyDescent="0.2"/>
    <row r="206" ht="14.9" hidden="1" customHeight="1" x14ac:dyDescent="0.2"/>
    <row r="207" ht="14.9" hidden="1" customHeight="1" x14ac:dyDescent="0.2"/>
    <row r="208" ht="14.9" hidden="1" customHeight="1" x14ac:dyDescent="0.2"/>
    <row r="209" spans="2:26" ht="14.9" hidden="1" customHeight="1" x14ac:dyDescent="0.2"/>
    <row r="210" spans="2:26" ht="14.9" hidden="1" customHeight="1" x14ac:dyDescent="0.2"/>
    <row r="211" spans="2:26" ht="14.9" hidden="1" customHeight="1" x14ac:dyDescent="0.2"/>
    <row r="212" spans="2:26" ht="14.9" hidden="1" customHeight="1" x14ac:dyDescent="0.2"/>
    <row r="213" spans="2:26" ht="14.9" hidden="1" customHeight="1" x14ac:dyDescent="0.2"/>
    <row r="214" spans="2:26" ht="14.9" hidden="1" customHeight="1" x14ac:dyDescent="0.2"/>
    <row r="215" spans="2:26" ht="14.9" hidden="1" customHeight="1" x14ac:dyDescent="0.2"/>
    <row r="216" spans="2:26" ht="14.9" hidden="1" customHeight="1" x14ac:dyDescent="0.2"/>
    <row r="217" spans="2:26" ht="14.9" hidden="1" customHeight="1" x14ac:dyDescent="0.2"/>
    <row r="218" spans="2:26" ht="14.9" hidden="1" customHeight="1" x14ac:dyDescent="0.2"/>
    <row r="219" spans="2:26" ht="14.9" hidden="1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9" hidden="1" customHeight="1" x14ac:dyDescent="0.2">
      <c r="Z220" s="5"/>
    </row>
    <row r="221" spans="2:26" ht="14.9" hidden="1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9" hidden="1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9" hidden="1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9" hidden="1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9" hidden="1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9" hidden="1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9" hidden="1" customHeight="1" x14ac:dyDescent="0.2">
      <c r="Z227" s="3"/>
    </row>
    <row r="228" spans="1:26" ht="14.9" hidden="1" customHeight="1" x14ac:dyDescent="0.2"/>
    <row r="229" spans="1:26" ht="14.9" hidden="1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9" hidden="1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9" hidden="1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9" hidden="1" customHeight="1" x14ac:dyDescent="0.2">
      <c r="Z232" s="3"/>
    </row>
    <row r="233" spans="1:26" ht="14.9" hidden="1" customHeight="1" x14ac:dyDescent="0.2">
      <c r="A233" s="5"/>
    </row>
    <row r="234" spans="1:26" ht="14.9" hidden="1" customHeight="1" x14ac:dyDescent="0.2"/>
    <row r="235" spans="1:26" ht="14.9" hidden="1" customHeight="1" x14ac:dyDescent="0.2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9" hidden="1" customHeight="1" x14ac:dyDescent="0.2">
      <c r="A236" s="3"/>
    </row>
    <row r="237" spans="1:26" ht="14.9" hidden="1" customHeight="1" x14ac:dyDescent="0.2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9" hidden="1" customHeight="1" x14ac:dyDescent="0.2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9" hidden="1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9" hidden="1" customHeight="1" x14ac:dyDescent="0.2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9" hidden="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9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9" hidden="1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9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9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9" hidden="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9" hidden="1" customHeight="1" x14ac:dyDescent="0.2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9" hidden="1" customHeight="1" x14ac:dyDescent="0.2"/>
    <row r="249" spans="1:26" s="3" customFormat="1" ht="14.9" hidden="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9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9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9" hidden="1" customHeight="1" x14ac:dyDescent="0.2"/>
    <row r="253" spans="1:26" ht="14.9" hidden="1" customHeight="1" x14ac:dyDescent="0.2"/>
    <row r="254" spans="1:26" ht="14.9" hidden="1" customHeight="1" x14ac:dyDescent="0.2"/>
    <row r="255" spans="1:26" ht="14.9" hidden="1" customHeight="1" x14ac:dyDescent="0.2"/>
    <row r="256" spans="1:26" ht="14.9" hidden="1" customHeight="1" x14ac:dyDescent="0.2"/>
    <row r="257" ht="14.9" hidden="1" customHeight="1" x14ac:dyDescent="0.2"/>
    <row r="258" ht="14.9" hidden="1" customHeight="1" x14ac:dyDescent="0.2"/>
    <row r="259" ht="14.9" hidden="1" customHeight="1" x14ac:dyDescent="0.2"/>
    <row r="260" ht="14.9" hidden="1" customHeight="1" x14ac:dyDescent="0.2"/>
    <row r="261" ht="14.9" hidden="1" customHeight="1" x14ac:dyDescent="0.2"/>
    <row r="262" ht="14.9" hidden="1" customHeight="1" x14ac:dyDescent="0.2"/>
    <row r="263" ht="14.9" hidden="1" customHeight="1" x14ac:dyDescent="0.2"/>
    <row r="264" ht="14.9" hidden="1" customHeight="1" x14ac:dyDescent="0.2"/>
    <row r="265" ht="14.9" hidden="1" customHeight="1" x14ac:dyDescent="0.2"/>
    <row r="266" ht="14.9" hidden="1" customHeight="1" x14ac:dyDescent="0.2"/>
    <row r="267" ht="14.9" hidden="1" customHeight="1" x14ac:dyDescent="0.2"/>
    <row r="268" ht="14.9" hidden="1" customHeight="1" x14ac:dyDescent="0.2"/>
    <row r="269" ht="14.9" hidden="1" customHeight="1" x14ac:dyDescent="0.2"/>
    <row r="270" ht="14.9" hidden="1" customHeight="1" x14ac:dyDescent="0.2"/>
    <row r="271" ht="14.9" hidden="1" customHeight="1" x14ac:dyDescent="0.2"/>
    <row r="272" ht="14.9" hidden="1" customHeight="1" x14ac:dyDescent="0.2"/>
    <row r="273" ht="14.9" hidden="1" customHeight="1" x14ac:dyDescent="0.2"/>
    <row r="274" ht="14.9" hidden="1" customHeight="1" x14ac:dyDescent="0.2"/>
    <row r="275" ht="14.9" hidden="1" customHeight="1" x14ac:dyDescent="0.2"/>
    <row r="276" ht="14.9" hidden="1" customHeight="1" x14ac:dyDescent="0.2"/>
    <row r="277" ht="14.9" hidden="1" customHeight="1" x14ac:dyDescent="0.2"/>
    <row r="278" ht="14.9" hidden="1" customHeight="1" x14ac:dyDescent="0.2"/>
    <row r="279" ht="14.9" hidden="1" customHeight="1" x14ac:dyDescent="0.2"/>
    <row r="280" ht="14.9" hidden="1" customHeight="1" x14ac:dyDescent="0.2"/>
    <row r="281" ht="14.9" hidden="1" customHeight="1" x14ac:dyDescent="0.2"/>
    <row r="282" ht="14.9" hidden="1" customHeight="1" x14ac:dyDescent="0.2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B4A5-10ED-4F5C-A845-36A1E15328D6}">
  <dimension ref="B1:W293"/>
  <sheetViews>
    <sheetView showGridLines="0" view="pageBreakPreview" zoomScaleNormal="100" zoomScaleSheetLayoutView="100" workbookViewId="0">
      <selection activeCell="M9" sqref="M9"/>
    </sheetView>
  </sheetViews>
  <sheetFormatPr defaultColWidth="9" defaultRowHeight="18" customHeight="1" x14ac:dyDescent="0.2"/>
  <cols>
    <col min="1" max="1" width="0.6328125" style="1" customWidth="1"/>
    <col min="2" max="2" width="1.26953125" style="1" customWidth="1"/>
    <col min="3" max="11" width="2.08984375" style="1" customWidth="1"/>
    <col min="12" max="12" width="19.6328125" style="1" customWidth="1"/>
    <col min="13" max="13" width="15" style="1" customWidth="1"/>
    <col min="14" max="14" width="0.6328125" style="1" customWidth="1"/>
    <col min="15" max="16384" width="9" style="1"/>
  </cols>
  <sheetData>
    <row r="1" spans="2:16" ht="18" customHeight="1" x14ac:dyDescent="0.2">
      <c r="B1" s="250" t="s">
        <v>60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2:16" ht="23.25" customHeight="1" x14ac:dyDescent="0.25">
      <c r="B2" s="251" t="str">
        <f>PL!B2</f>
        <v>一般会計等行政コスト計算書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6"/>
      <c r="O2" s="6"/>
      <c r="P2" s="6"/>
    </row>
    <row r="3" spans="2:16" ht="15.75" customHeight="1" x14ac:dyDescent="0.25">
      <c r="B3" s="292" t="str">
        <f>PL!B3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6"/>
      <c r="O3" s="6"/>
      <c r="P3" s="6"/>
    </row>
    <row r="4" spans="2:16" ht="15.75" customHeight="1" x14ac:dyDescent="0.25">
      <c r="B4" s="292" t="str">
        <f>PL!B4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6"/>
      <c r="O4" s="6"/>
      <c r="P4" s="6"/>
    </row>
    <row r="5" spans="2:16" ht="15.75" customHeight="1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190</v>
      </c>
      <c r="N5" s="6"/>
      <c r="O5" s="6"/>
      <c r="P5" s="6"/>
    </row>
    <row r="6" spans="2:16" ht="15.75" customHeight="1" thickBot="1" x14ac:dyDescent="0.3">
      <c r="B6" s="253" t="s">
        <v>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19" t="s">
        <v>2</v>
      </c>
      <c r="N6" s="6"/>
      <c r="O6" s="6"/>
      <c r="P6" s="6"/>
    </row>
    <row r="7" spans="2:16" ht="15.75" customHeight="1" x14ac:dyDescent="0.2">
      <c r="B7" s="116"/>
      <c r="C7" s="123" t="s">
        <v>170</v>
      </c>
      <c r="D7" s="123"/>
      <c r="F7" s="123"/>
      <c r="G7" s="123"/>
      <c r="H7" s="123"/>
      <c r="I7" s="123"/>
      <c r="M7" s="168">
        <f>IF(AND(PL!M7/1000000&lt;0,PL!M7/1000000&gt;-0.5),"△0",IF(AND(PL!M7/1000000&gt;0,PL!M7/1000000&lt;0.5),"0",ROUND(PL!M7/1000000,0)))</f>
        <v>168</v>
      </c>
    </row>
    <row r="8" spans="2:16" ht="15.75" customHeight="1" x14ac:dyDescent="0.2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IF(AND(PL!M8/1000000&lt;0,PL!M8/1000000&gt;-0.5),"△0",IF(AND(PL!M8/1000000&gt;0,PL!M8/1000000&lt;0.5),"0",ROUND(PL!M8/1000000,0)))</f>
        <v>167</v>
      </c>
    </row>
    <row r="9" spans="2:16" ht="15.75" customHeight="1" x14ac:dyDescent="0.2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IF(AND(PL!M9/1000000&lt;0,PL!M9/1000000&gt;-0.5),"△0",IF(AND(PL!M9/1000000&gt;0,PL!M9/1000000&lt;0.5),"0",ROUND(PL!M9/1000000,0)))</f>
        <v>74</v>
      </c>
      <c r="O9" s="1" t="s">
        <v>172</v>
      </c>
    </row>
    <row r="10" spans="2:16" ht="15.75" customHeight="1" x14ac:dyDescent="0.2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IF(AND(PL!M10/1000000&lt;0,PL!M10/1000000&gt;-0.5),"△0",IF(AND(PL!M10/1000000&gt;0,PL!M10/1000000&lt;0.5),"0",ROUND(PL!M10/1000000,0)))</f>
        <v>60</v>
      </c>
    </row>
    <row r="11" spans="2:16" ht="15.75" customHeight="1" x14ac:dyDescent="0.2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IF(AND(PL!M11/1000000&lt;0,PL!M11/1000000&gt;-0.5),"△0",IF(AND(PL!M11/1000000&gt;0,PL!M11/1000000&lt;0.5),"0",ROUND(PL!M11/1000000,0)))</f>
        <v>6</v>
      </c>
    </row>
    <row r="12" spans="2:16" ht="15.75" customHeight="1" x14ac:dyDescent="0.2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IF(AND(PL!M12/1000000&lt;0,PL!M12/1000000&gt;-0.5),"△0",IF(AND(PL!M12/1000000&gt;0,PL!M12/1000000&lt;0.5),"0",ROUND(PL!M12/1000000,0)))</f>
        <v>4</v>
      </c>
    </row>
    <row r="13" spans="2:16" ht="15.75" customHeight="1" x14ac:dyDescent="0.2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IF(AND(PL!M13/1000000&lt;0,PL!M13/1000000&gt;-0.5),"△0",IF(AND(PL!M13/1000000&gt;0,PL!M13/1000000&lt;0.5),"0",ROUND(PL!M13/1000000,0)))</f>
        <v>5</v>
      </c>
    </row>
    <row r="14" spans="2:16" ht="15.75" customHeight="1" x14ac:dyDescent="0.2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IF(AND(PL!M14/1000000&lt;0,PL!M14/1000000&gt;-0.5),"△0",IF(AND(PL!M14/1000000&gt;0,PL!M14/1000000&lt;0.5),"0",ROUND(PL!M14/1000000,0)))</f>
        <v>92</v>
      </c>
    </row>
    <row r="15" spans="2:16" ht="15.75" customHeight="1" x14ac:dyDescent="0.2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IF(AND(PL!M15/1000000&lt;0,PL!M15/1000000&gt;-0.5),"△0",IF(AND(PL!M15/1000000&gt;0,PL!M15/1000000&lt;0.5),"0",ROUND(PL!M15/1000000,0)))</f>
        <v>82</v>
      </c>
    </row>
    <row r="16" spans="2:16" ht="15.75" customHeight="1" x14ac:dyDescent="0.2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IF(AND(PL!M16/1000000&lt;0,PL!M16/1000000&gt;-0.5),"△0",IF(AND(PL!M16/1000000&gt;0,PL!M16/1000000&lt;0.5),"0",ROUND(PL!M16/1000000,0)))</f>
        <v>5</v>
      </c>
    </row>
    <row r="17" spans="2:23" ht="15.75" customHeight="1" x14ac:dyDescent="0.2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IF(AND(PL!M17/1000000&lt;0,PL!M17/1000000&gt;-0.5),"△0",IF(AND(PL!M17/1000000&gt;0,PL!M17/1000000&lt;0.5),"0",ROUND(PL!M17/1000000,0)))</f>
        <v>5</v>
      </c>
    </row>
    <row r="18" spans="2:23" ht="15.75" customHeight="1" x14ac:dyDescent="0.2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IF(AND(PL!M18/1000000&lt;0,PL!M18/1000000&gt;-0.5),"△0",IF(AND(PL!M18/1000000&gt;0,PL!M18/1000000&lt;0.5),"0",ROUND(PL!M18/1000000,0)))</f>
        <v>0</v>
      </c>
    </row>
    <row r="19" spans="2:23" ht="15.75" customHeight="1" x14ac:dyDescent="0.2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IF(AND(PL!M19/1000000&lt;0,PL!M19/1000000&gt;-0.5),"△0",IF(AND(PL!M19/1000000&gt;0,PL!M19/1000000&lt;0.5),"0",ROUND(PL!M19/1000000,0)))</f>
        <v>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2">
      <c r="B20" s="116"/>
      <c r="C20" s="123"/>
      <c r="D20" s="123"/>
      <c r="F20" s="1" t="s">
        <v>69</v>
      </c>
      <c r="H20" s="123"/>
      <c r="I20" s="123"/>
      <c r="M20" s="168" t="str">
        <f>IF(AND(PL!M20/1000000&lt;0,PL!M20/1000000&gt;-0.5),"△0",IF(AND(PL!M20/1000000&gt;0,PL!M20/1000000&lt;0.5),"0",ROUND(PL!M20/1000000,0)))</f>
        <v>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2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IF(AND(PL!M21/1000000&lt;0,PL!M21/1000000&gt;-0.5),"△0",IF(AND(PL!M21/1000000&gt;0,PL!M21/1000000&lt;0.5),"0",ROUND(PL!M21/1000000,0)))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2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IF(AND(PL!M22/1000000&lt;0,PL!M22/1000000&gt;-0.5),"△0",IF(AND(PL!M22/1000000&gt;0,PL!M22/1000000&lt;0.5),"0",ROUND(PL!M22/1000000,0)))</f>
        <v>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2">
      <c r="B23" s="116"/>
      <c r="C23" s="123"/>
      <c r="D23" s="120" t="s">
        <v>71</v>
      </c>
      <c r="E23" s="120"/>
      <c r="F23" s="123"/>
      <c r="G23" s="123"/>
      <c r="H23" s="123"/>
      <c r="I23" s="123"/>
      <c r="M23" s="168" t="str">
        <f>IF(AND(PL!M23/1000000&lt;0,PL!M23/1000000&gt;-0.5),"△0",IF(AND(PL!M23/1000000&gt;0,PL!M23/1000000&lt;0.5),"0",ROUND(PL!M23/1000000,0)))</f>
        <v>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2">
      <c r="B24" s="116"/>
      <c r="C24" s="123"/>
      <c r="D24" s="123"/>
      <c r="E24" s="123" t="s">
        <v>72</v>
      </c>
      <c r="F24" s="123"/>
      <c r="G24" s="123"/>
      <c r="H24" s="123"/>
      <c r="I24" s="123"/>
      <c r="M24" s="168" t="str">
        <f>IF(AND(PL!M24/1000000&lt;0,PL!M24/1000000&gt;-0.5),"△0",IF(AND(PL!M24/1000000&gt;0,PL!M24/1000000&lt;0.5),"0",ROUND(PL!M24/1000000,0)))</f>
        <v>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2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IF(AND(PL!M25/1000000&lt;0,PL!M25/1000000&gt;-0.5),"△0",IF(AND(PL!M25/1000000&gt;0,PL!M25/1000000&lt;0.5),"0",ROUND(PL!M25/1000000,0)))</f>
        <v>0</v>
      </c>
    </row>
    <row r="26" spans="2:23" ht="15.75" customHeight="1" x14ac:dyDescent="0.2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IF(AND(PL!M26/1000000&lt;0,PL!M26/1000000&gt;-0.5),"△0",IF(AND(PL!M26/1000000&gt;0,PL!M26/1000000&lt;0.5),"0",ROUND(PL!M26/1000000,0)))</f>
        <v>0</v>
      </c>
    </row>
    <row r="27" spans="2:23" ht="15.75" customHeight="1" x14ac:dyDescent="0.2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 t="str">
        <f>IF(AND(PL!M27/1000000&lt;0,PL!M27/1000000&gt;-0.5),"△0",IF(AND(PL!M27/1000000&gt;0,PL!M27/1000000&lt;0.5),"0",ROUND(PL!M27/1000000,0)))</f>
        <v>0</v>
      </c>
    </row>
    <row r="28" spans="2:23" ht="15.75" customHeight="1" x14ac:dyDescent="0.2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IF(AND(PL!M28/1000000&lt;0,PL!M28/1000000&gt;-0.5),"△0",IF(AND(PL!M28/1000000&gt;0,PL!M28/1000000&lt;0.5),"0",ROUND(PL!M28/1000000,0)))</f>
        <v>11</v>
      </c>
    </row>
    <row r="29" spans="2:23" ht="15.75" customHeight="1" x14ac:dyDescent="0.2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IF(AND(PL!M29/1000000&lt;0,PL!M29/1000000&gt;-0.5),"△0",IF(AND(PL!M29/1000000&gt;0,PL!M29/1000000&lt;0.5),"0",ROUND(PL!M29/1000000,0)))</f>
        <v>11</v>
      </c>
    </row>
    <row r="30" spans="2:23" ht="15.75" customHeight="1" x14ac:dyDescent="0.2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 t="str">
        <f>IF(AND(PL!M30/1000000&lt;0,PL!M30/1000000&gt;-0.5),"△0",IF(AND(PL!M30/1000000&gt;0,PL!M30/1000000&lt;0.5),"0",ROUND(PL!M30/1000000,0)))</f>
        <v>0</v>
      </c>
    </row>
    <row r="31" spans="2:23" ht="15.75" customHeight="1" x14ac:dyDescent="0.2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IF(AND(PL!M31/1000000&lt;0,PL!M31/1000000&gt;-0.5),"△0",IF(AND(PL!M31/1000000&gt;0,PL!M31/1000000&lt;0.5),"0",ROUND(PL!M31/1000000,0)))</f>
        <v>156</v>
      </c>
    </row>
    <row r="32" spans="2:23" ht="15.75" customHeight="1" x14ac:dyDescent="0.2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IF(AND(PL!M32/1000000&lt;0,PL!M32/1000000&gt;-0.5),"△0",IF(AND(PL!M32/1000000&gt;0,PL!M32/1000000&lt;0.5),"0",ROUND(PL!M32/1000000,0)))</f>
        <v>0</v>
      </c>
    </row>
    <row r="33" spans="2:13" ht="15.75" customHeight="1" x14ac:dyDescent="0.2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IF(AND(PL!M33/1000000&lt;0,PL!M33/1000000&gt;-0.5),"△0",IF(AND(PL!M33/1000000&gt;0,PL!M33/1000000&lt;0.5),"0",ROUND(PL!M33/1000000,0)))</f>
        <v>0</v>
      </c>
    </row>
    <row r="34" spans="2:13" ht="15.75" customHeight="1" x14ac:dyDescent="0.2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IF(AND(PL!M34/1000000&lt;0,PL!M34/1000000&gt;-0.5),"△0",IF(AND(PL!M34/1000000&gt;0,PL!M34/1000000&lt;0.5),"0",ROUND(PL!M34/1000000,0)))</f>
        <v>0</v>
      </c>
    </row>
    <row r="35" spans="2:13" ht="15.75" customHeight="1" x14ac:dyDescent="0.2">
      <c r="B35" s="116"/>
      <c r="C35" s="123"/>
      <c r="D35" s="1" t="s">
        <v>81</v>
      </c>
      <c r="F35" s="123"/>
      <c r="H35" s="123"/>
      <c r="I35" s="123"/>
      <c r="M35" s="168">
        <f>IF(AND(PL!M35/1000000&lt;0,PL!M35/1000000&gt;-0.5),"△0",IF(AND(PL!M35/1000000&gt;0,PL!M35/1000000&lt;0.5),"0",ROUND(PL!M35/1000000,0)))</f>
        <v>0</v>
      </c>
    </row>
    <row r="36" spans="2:13" ht="15.75" customHeight="1" x14ac:dyDescent="0.2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IF(AND(PL!M36/1000000&lt;0,PL!M36/1000000&gt;-0.5),"△0",IF(AND(PL!M36/1000000&gt;0,PL!M36/1000000&lt;0.5),"0",ROUND(PL!M36/1000000,0)))</f>
        <v>0</v>
      </c>
    </row>
    <row r="37" spans="2:13" ht="15.75" customHeight="1" x14ac:dyDescent="0.2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IF(AND(PL!M37/1000000&lt;0,PL!M37/1000000&gt;-0.5),"△0",IF(AND(PL!M37/1000000&gt;0,PL!M37/1000000&lt;0.5),"0",ROUND(PL!M37/1000000,0)))</f>
        <v>0</v>
      </c>
    </row>
    <row r="38" spans="2:13" ht="15.75" customHeight="1" x14ac:dyDescent="0.2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IF(AND(PL!M38/1000000&lt;0,PL!M38/1000000&gt;-0.5),"△0",IF(AND(PL!M38/1000000&gt;0,PL!M38/1000000&lt;0.5),"0",ROUND(PL!M38/1000000,0)))</f>
        <v>0</v>
      </c>
    </row>
    <row r="39" spans="2:13" ht="15.75" customHeight="1" x14ac:dyDescent="0.2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IF(AND(PL!M39/1000000&lt;0,PL!M39/1000000&gt;-0.5),"△0",IF(AND(PL!M39/1000000&gt;0,PL!M39/1000000&lt;0.5),"0",ROUND(PL!M39/1000000,0)))</f>
        <v>0</v>
      </c>
    </row>
    <row r="40" spans="2:13" ht="15.75" customHeight="1" thickBot="1" x14ac:dyDescent="0.25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IF(AND(PL!M40/1000000&lt;0,PL!M40/1000000&gt;-0.5),"△0",IF(AND(PL!M40/1000000&gt;0,PL!M40/1000000&lt;0.5),"0",ROUND(PL!M40/1000000,0)))</f>
        <v>0</v>
      </c>
    </row>
    <row r="41" spans="2:13" ht="15.75" customHeight="1" thickBot="1" x14ac:dyDescent="0.25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IF(AND(PL!M41/1000000&lt;0,PL!M41/1000000&gt;-0.5),"△0",IF(AND(PL!M41/1000000&gt;0,PL!M41/1000000&lt;0.5),"0",ROUND(PL!M41/1000000,0)))</f>
        <v>156</v>
      </c>
    </row>
    <row r="42" spans="2:13" ht="3.75" customHeight="1" x14ac:dyDescent="0.2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5" customHeight="1" x14ac:dyDescent="0.2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5" customHeight="1" x14ac:dyDescent="0.2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5" customHeight="1" x14ac:dyDescent="0.2"/>
    <row r="46" spans="2:13" ht="3.7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/>
    <row r="51" spans="2:16" ht="15.65" customHeight="1" x14ac:dyDescent="0.2"/>
    <row r="52" spans="2:16" ht="15.6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5" customHeight="1" x14ac:dyDescent="0.2"/>
    <row r="54" spans="2:16" ht="15.65" customHeight="1" x14ac:dyDescent="0.2"/>
    <row r="55" spans="2:16" ht="5.2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ht="15.65" customHeight="1" x14ac:dyDescent="0.2"/>
    <row r="62" spans="2:16" ht="15.65" customHeight="1" x14ac:dyDescent="0.2"/>
    <row r="63" spans="2:16" s="4" customFormat="1" ht="1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2">
      <c r="M64" s="4"/>
      <c r="N64" s="4"/>
      <c r="O64" s="4"/>
      <c r="P64" s="4"/>
    </row>
    <row r="65" ht="27" customHeight="1" x14ac:dyDescent="0.2"/>
    <row r="86" spans="2:12" ht="18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3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2">
      <c r="M99" s="4"/>
      <c r="N99" s="4"/>
      <c r="O99" s="4"/>
      <c r="P99" s="4"/>
    </row>
    <row r="100" spans="2:16" ht="27" customHeight="1" x14ac:dyDescent="0.2"/>
    <row r="128" spans="2:12" ht="18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3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2">
      <c r="M141" s="4"/>
      <c r="N141" s="4"/>
      <c r="O141" s="4"/>
      <c r="P141" s="4"/>
    </row>
    <row r="142" spans="2:16" ht="27" customHeight="1" x14ac:dyDescent="0.2"/>
    <row r="143" spans="2:16" ht="14.5" customHeight="1" x14ac:dyDescent="0.2"/>
    <row r="144" spans="2:16" ht="14.5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ht="14.5" customHeight="1" x14ac:dyDescent="0.2"/>
    <row r="162" ht="14.5" customHeight="1" x14ac:dyDescent="0.2"/>
    <row r="163" ht="14.5" customHeight="1" x14ac:dyDescent="0.2"/>
    <row r="164" ht="14.5" customHeight="1" x14ac:dyDescent="0.2"/>
    <row r="165" ht="14.5" customHeight="1" x14ac:dyDescent="0.2"/>
    <row r="166" ht="14.5" customHeight="1" x14ac:dyDescent="0.2"/>
    <row r="167" ht="14.5" customHeight="1" x14ac:dyDescent="0.2"/>
    <row r="168" ht="14.5" customHeight="1" x14ac:dyDescent="0.2"/>
    <row r="169" ht="14.5" customHeight="1" x14ac:dyDescent="0.2"/>
    <row r="170" ht="14.5" customHeight="1" x14ac:dyDescent="0.2"/>
    <row r="171" ht="14.5" customHeight="1" x14ac:dyDescent="0.2"/>
    <row r="172" ht="14.5" customHeight="1" x14ac:dyDescent="0.2"/>
    <row r="173" ht="14.5" customHeight="1" x14ac:dyDescent="0.2"/>
    <row r="174" ht="14.5" customHeight="1" x14ac:dyDescent="0.2"/>
    <row r="175" ht="14.5" customHeight="1" x14ac:dyDescent="0.2"/>
    <row r="176" ht="14.5" customHeight="1" x14ac:dyDescent="0.2"/>
    <row r="177" spans="2:12" ht="14.5" customHeight="1" x14ac:dyDescent="0.2"/>
    <row r="178" spans="2:12" ht="14.5" customHeight="1" x14ac:dyDescent="0.2"/>
    <row r="179" spans="2:12" ht="14.5" customHeight="1" x14ac:dyDescent="0.2"/>
    <row r="180" spans="2:12" ht="14.5" customHeight="1" x14ac:dyDescent="0.2"/>
    <row r="181" spans="2:12" ht="14.5" customHeight="1" x14ac:dyDescent="0.2"/>
    <row r="182" spans="2:12" ht="14.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5" customHeight="1" x14ac:dyDescent="0.2"/>
    <row r="185" spans="2:12" ht="14.5" customHeight="1" x14ac:dyDescent="0.2"/>
    <row r="186" spans="2:12" ht="14.5" customHeight="1" x14ac:dyDescent="0.2"/>
    <row r="187" spans="2:12" ht="14.5" customHeight="1" x14ac:dyDescent="0.2"/>
    <row r="188" spans="2:12" ht="14.5" customHeight="1" x14ac:dyDescent="0.2"/>
    <row r="189" spans="2:12" ht="14.5" customHeight="1" x14ac:dyDescent="0.2"/>
    <row r="190" spans="2:12" ht="14.5" customHeight="1" x14ac:dyDescent="0.2"/>
    <row r="191" spans="2:12" ht="14.5" customHeight="1" x14ac:dyDescent="0.2"/>
    <row r="192" spans="2:12" ht="14.5" customHeight="1" x14ac:dyDescent="0.2"/>
    <row r="193" spans="2:16" s="3" customFormat="1" ht="14.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3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2">
      <c r="M195" s="4"/>
      <c r="N195" s="4"/>
      <c r="O195" s="4"/>
      <c r="P195" s="4"/>
    </row>
    <row r="196" spans="2:16" ht="27" customHeight="1" x14ac:dyDescent="0.2"/>
    <row r="197" spans="2:16" ht="13.5" customHeight="1" x14ac:dyDescent="0.2"/>
    <row r="198" spans="2:16" ht="13.5" customHeight="1" x14ac:dyDescent="0.2"/>
    <row r="199" spans="2:16" ht="13.5" customHeight="1" x14ac:dyDescent="0.2"/>
    <row r="200" spans="2:16" ht="13.5" customHeight="1" x14ac:dyDescent="0.2"/>
    <row r="201" spans="2:16" ht="13.5" customHeight="1" x14ac:dyDescent="0.2"/>
    <row r="202" spans="2:16" ht="13.5" customHeight="1" x14ac:dyDescent="0.2"/>
    <row r="203" spans="2:16" ht="13.5" customHeight="1" x14ac:dyDescent="0.2"/>
    <row r="204" spans="2:16" ht="13.5" customHeight="1" x14ac:dyDescent="0.2"/>
    <row r="205" spans="2:16" ht="13.5" customHeight="1" x14ac:dyDescent="0.2"/>
    <row r="206" spans="2:16" ht="13.5" customHeight="1" x14ac:dyDescent="0.2"/>
    <row r="207" spans="2:16" ht="13.5" customHeight="1" x14ac:dyDescent="0.2"/>
    <row r="208" spans="2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2:16" ht="13.5" customHeight="1" x14ac:dyDescent="0.2"/>
    <row r="242" spans="2:16" ht="13.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2"/>
    <row r="244" spans="2:16" ht="13.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2">
      <c r="M261" s="3"/>
      <c r="N261" s="3"/>
      <c r="O261" s="3"/>
      <c r="P261" s="3"/>
    </row>
    <row r="263" spans="2:16" s="3" customFormat="1" ht="18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2">
      <c r="M266" s="3"/>
      <c r="N266" s="3"/>
      <c r="O266" s="3"/>
      <c r="P266" s="3"/>
    </row>
    <row r="267" spans="2:16" ht="15" customHeight="1" x14ac:dyDescent="0.2"/>
    <row r="268" spans="2:16" ht="15" customHeight="1" x14ac:dyDescent="0.2"/>
    <row r="269" spans="2:16" ht="15" customHeight="1" x14ac:dyDescent="0.2"/>
    <row r="270" spans="2:16" ht="15" customHeight="1" x14ac:dyDescent="0.2"/>
    <row r="271" spans="2:16" ht="15" customHeight="1" x14ac:dyDescent="0.2"/>
    <row r="272" spans="2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8E1-89AE-49D6-BD4E-814B406AC039}">
  <dimension ref="A1:S295"/>
  <sheetViews>
    <sheetView showGridLines="0" view="pageBreakPreview" zoomScaleNormal="100" zoomScaleSheetLayoutView="100" workbookViewId="0">
      <selection activeCell="L17" sqref="L17"/>
    </sheetView>
  </sheetViews>
  <sheetFormatPr defaultColWidth="9" defaultRowHeight="18" customHeight="1" x14ac:dyDescent="0.2"/>
  <cols>
    <col min="1" max="1" width="1.08984375" style="1" customWidth="1"/>
    <col min="2" max="8" width="2.08984375" style="1" customWidth="1"/>
    <col min="9" max="9" width="18.9062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2">
      <c r="B1" s="250" t="s">
        <v>86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5">
      <c r="A2" s="6"/>
      <c r="B2" s="251" t="str">
        <f>NW!B2</f>
        <v>一般会計等純資産変動計算書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207" customFormat="1" ht="15.75" customHeight="1" x14ac:dyDescent="0.2">
      <c r="A3" s="206"/>
      <c r="B3" s="252" t="str">
        <f>NW!B3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207" customFormat="1" ht="15.75" customHeight="1" x14ac:dyDescent="0.2">
      <c r="A4" s="206"/>
      <c r="B4" s="252" t="str">
        <f>NW!B4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ht="15.75" customHeight="1" thickBot="1" x14ac:dyDescent="0.3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190</v>
      </c>
    </row>
    <row r="6" spans="1:12" ht="12.75" customHeight="1" x14ac:dyDescent="0.2">
      <c r="B6" s="268" t="s">
        <v>1</v>
      </c>
      <c r="C6" s="269"/>
      <c r="D6" s="269"/>
      <c r="E6" s="269"/>
      <c r="F6" s="269"/>
      <c r="G6" s="269"/>
      <c r="H6" s="269"/>
      <c r="I6" s="270"/>
      <c r="J6" s="274" t="s">
        <v>87</v>
      </c>
      <c r="K6" s="157"/>
      <c r="L6" s="158"/>
    </row>
    <row r="7" spans="1:12" ht="29.25" customHeight="1" thickBot="1" x14ac:dyDescent="0.25">
      <c r="B7" s="271"/>
      <c r="C7" s="272"/>
      <c r="D7" s="272"/>
      <c r="E7" s="272"/>
      <c r="F7" s="272"/>
      <c r="G7" s="272"/>
      <c r="H7" s="272"/>
      <c r="I7" s="273"/>
      <c r="J7" s="275"/>
      <c r="K7" s="159" t="s">
        <v>88</v>
      </c>
      <c r="L7" s="160" t="s">
        <v>89</v>
      </c>
    </row>
    <row r="8" spans="1:12" ht="16" customHeight="1" x14ac:dyDescent="0.2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IF(AND(NW!J8/1000000&lt;0,NW!J8/1000000&gt;-0.5),"△0",IF(AND(NW!J8/1000000&gt;0,NW!J8/1000000&lt;0.5),"0",ROUND(NW!J8/1000000,0)))</f>
        <v>288</v>
      </c>
      <c r="K8" s="232">
        <f>IF(AND(NW!K8/1000000&lt;0,NW!K8/1000000&gt;-0.5),"△0",IF(AND(NW!K8/1000000&gt;0,NW!K8/1000000&lt;0.5),"0",ROUND(NW!K8/1000000,0)))</f>
        <v>385</v>
      </c>
      <c r="L8" s="165">
        <f>IF(AND(NW!L8/1000000&lt;0,NW!L8/1000000&gt;-0.5),"△0",IF(AND(NW!L8/1000000&gt;0,NW!L8/1000000&lt;0.5),"0",ROUND(NW!L8/1000000,0)))</f>
        <v>-97</v>
      </c>
    </row>
    <row r="9" spans="1:12" ht="16" customHeight="1" x14ac:dyDescent="0.2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IF(AND(NW!J9/1000000&lt;0,NW!J9/1000000&gt;-0.5),"△0",IF(AND(NW!J9/1000000&gt;0,NW!J9/1000000&lt;0.5),"0",ROUND(NW!J9/1000000,0)))</f>
        <v>-156</v>
      </c>
      <c r="K9" s="203"/>
      <c r="L9" s="168">
        <f>IF(AND(NW!L9/1000000&lt;0,NW!L9/1000000&gt;-0.5),"△0",IF(AND(NW!L9/1000000&gt;0,NW!L9/1000000&lt;0.5),"0",ROUND(NW!L9/1000000,0)))</f>
        <v>-156</v>
      </c>
    </row>
    <row r="10" spans="1:12" ht="16" customHeight="1" x14ac:dyDescent="0.2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IF(AND(NW!J10/1000000&lt;0,NW!J10/1000000&gt;-0.5),"△0",IF(AND(NW!J10/1000000&gt;0,NW!J10/1000000&lt;0.5),"0",ROUND(NW!J10/1000000,0)))</f>
        <v>173</v>
      </c>
      <c r="K10" s="203"/>
      <c r="L10" s="168">
        <f>IF(AND(NW!L10/1000000&lt;0,NW!L10/1000000&gt;-0.5),"△0",IF(AND(NW!L10/1000000&gt;0,NW!L10/1000000&lt;0.5),"0",ROUND(NW!L10/1000000,0)))</f>
        <v>173</v>
      </c>
    </row>
    <row r="11" spans="1:12" ht="16" customHeight="1" x14ac:dyDescent="0.2">
      <c r="B11" s="169"/>
      <c r="D11" s="118" t="s">
        <v>93</v>
      </c>
      <c r="E11" s="118"/>
      <c r="F11" s="118"/>
      <c r="G11" s="118"/>
      <c r="H11" s="118"/>
      <c r="J11" s="179">
        <f>IF(AND(NW!J11/1000000&lt;0,NW!J11/1000000&gt;-0.5),"△0",IF(AND(NW!J11/1000000&gt;0,NW!J11/1000000&lt;0.5),"0",ROUND(NW!J11/1000000,0)))</f>
        <v>173</v>
      </c>
      <c r="K11" s="203"/>
      <c r="L11" s="168">
        <f>IF(AND(NW!L11/1000000&lt;0,NW!L11/1000000&gt;-0.5),"△0",IF(AND(NW!L11/1000000&gt;0,NW!L11/1000000&lt;0.5),"0",ROUND(NW!L11/1000000,0)))</f>
        <v>173</v>
      </c>
    </row>
    <row r="12" spans="1:12" ht="16" customHeight="1" x14ac:dyDescent="0.2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IF(AND(NW!J12/1000000&lt;0,NW!J12/1000000&gt;-0.5),"△0",IF(AND(NW!J12/1000000&gt;0,NW!J12/1000000&lt;0.5),"0",ROUND(NW!J12/1000000,0)))</f>
        <v>0</v>
      </c>
      <c r="K12" s="204"/>
      <c r="L12" s="168">
        <f>IF(AND(NW!L12/1000000&lt;0,NW!L12/1000000&gt;-0.5),"△0",IF(AND(NW!L12/1000000&gt;0,NW!L12/1000000&lt;0.5),"0",ROUND(NW!L12/1000000,0)))</f>
        <v>0</v>
      </c>
    </row>
    <row r="13" spans="1:12" ht="16" customHeight="1" x14ac:dyDescent="0.2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IF(AND(NW!J13/1000000&lt;0,NW!J13/1000000&gt;-0.5),"△0",IF(AND(NW!J13/1000000&gt;0,NW!J13/1000000&lt;0.5),"0",ROUND(NW!J13/1000000,0)))</f>
        <v>17</v>
      </c>
      <c r="K13" s="233"/>
      <c r="L13" s="178">
        <f>IF(AND(NW!L13/1000000&lt;0,NW!L13/1000000&gt;-0.5),"△0",IF(AND(NW!L13/1000000&gt;0,NW!L13/1000000&lt;0.5),"0",ROUND(NW!L13/1000000,0)))</f>
        <v>17</v>
      </c>
    </row>
    <row r="14" spans="1:12" ht="16" customHeight="1" x14ac:dyDescent="0.2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IF(AND(NW!K14/1000000&lt;0,NW!K14/1000000&gt;-0.5),"△0",IF(AND(NW!K14/1000000&gt;0,NW!K14/1000000&lt;0.5),"0",ROUND(NW!K14/1000000,0)))</f>
        <v>11</v>
      </c>
      <c r="L14" s="168">
        <f>IF(AND(NW!L14/1000000&lt;0,NW!L14/1000000&gt;-0.5),"△0",IF(AND(NW!L14/1000000&gt;0,NW!L14/1000000&lt;0.5),"0",ROUND(NW!L14/1000000,0)))</f>
        <v>-11</v>
      </c>
    </row>
    <row r="15" spans="1:12" ht="16" customHeight="1" x14ac:dyDescent="0.2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IF(AND(NW!K15/1000000&lt;0,NW!K15/1000000&gt;-0.5),"△0",IF(AND(NW!K15/1000000&gt;0,NW!K15/1000000&lt;0.5),"0",ROUND(NW!K15/1000000,0)))</f>
        <v>0</v>
      </c>
      <c r="L15" s="168">
        <f>IF(AND(NW!L15/1000000&lt;0,NW!L15/1000000&gt;-0.5),"△0",IF(AND(NW!L15/1000000&gt;0,NW!L15/1000000&lt;0.5),"0",ROUND(NW!L15/1000000,0)))</f>
        <v>0</v>
      </c>
    </row>
    <row r="16" spans="1:12" ht="16" customHeight="1" x14ac:dyDescent="0.2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IF(AND(NW!K16/1000000&lt;0,NW!K16/1000000&gt;-0.5),"△0",IF(AND(NW!K16/1000000&gt;0,NW!K16/1000000&lt;0.5),"0",ROUND(NW!K16/1000000,0)))</f>
        <v>-5</v>
      </c>
      <c r="L16" s="168">
        <f>IF(AND(NW!L16/1000000&lt;0,NW!L16/1000000&gt;-0.5),"△0",IF(AND(NW!L16/1000000&gt;0,NW!L16/1000000&lt;0.5),"0",ROUND(NW!L16/1000000,0)))</f>
        <v>5</v>
      </c>
    </row>
    <row r="17" spans="2:19" ht="16" customHeight="1" x14ac:dyDescent="0.2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IF(AND(NW!K17/1000000&lt;0,NW!K17/1000000&gt;-0.5),"△0",IF(AND(NW!K17/1000000&gt;0,NW!K17/1000000&lt;0.5),"0",ROUND(NW!K17/1000000,0)))</f>
        <v>16</v>
      </c>
      <c r="L17" s="168">
        <f>IF(AND(NW!L17/1000000&lt;0,NW!L17/1000000&gt;-0.5),"△0",IF(AND(NW!L17/1000000&gt;0,NW!L17/1000000&lt;0.5),"0",ROUND(NW!L17/1000000,0)))</f>
        <v>-16</v>
      </c>
    </row>
    <row r="18" spans="2:19" ht="16" customHeight="1" x14ac:dyDescent="0.2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IF(AND(NW!K18/1000000&lt;0,NW!K18/1000000&gt;-0.5),"△0",IF(AND(NW!K18/1000000&gt;0,NW!K18/1000000&lt;0.5),"0",ROUND(NW!K18/1000000,0)))</f>
        <v>0</v>
      </c>
      <c r="L18" s="168">
        <f>IF(AND(NW!L18/1000000&lt;0,NW!L18/1000000&gt;-0.5),"△0",IF(AND(NW!L18/1000000&gt;0,NW!L18/1000000&lt;0.5),"0",ROUND(NW!L18/1000000,0)))</f>
        <v>0</v>
      </c>
    </row>
    <row r="19" spans="2:19" ht="16" customHeight="1" x14ac:dyDescent="0.2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IF(AND(NW!J19/1000000&lt;0,NW!J19/1000000&gt;-0.5),"△0",IF(AND(NW!J19/1000000&gt;0,NW!J19/1000000&lt;0.5),"0",ROUND(NW!J19/1000000,0)))</f>
        <v>0</v>
      </c>
      <c r="K19" s="215">
        <f>IF(AND(NW!K19/1000000&lt;0,NW!K19/1000000&gt;-0.5),"△0",IF(AND(NW!K19/1000000&gt;0,NW!K19/1000000&lt;0.5),"0",ROUND(NW!K19/1000000,0)))</f>
        <v>0</v>
      </c>
      <c r="L19" s="181"/>
    </row>
    <row r="20" spans="2:19" ht="16" customHeight="1" x14ac:dyDescent="0.2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IF(AND(NW!J20/1000000&lt;0,NW!J20/1000000&gt;-0.5),"△0",IF(AND(NW!J20/1000000&gt;0,NW!J20/1000000&lt;0.5),"0",ROUND(NW!J20/1000000,0)))</f>
        <v>0</v>
      </c>
      <c r="K20" s="215">
        <f>IF(AND(NW!K20/1000000&lt;0,NW!K20/1000000&gt;-0.5),"△0",IF(AND(NW!K20/1000000&gt;0,NW!K20/1000000&lt;0.5),"0",ROUND(NW!K20/1000000,0)))</f>
        <v>0</v>
      </c>
      <c r="L20" s="181"/>
    </row>
    <row r="21" spans="2:19" ht="16" customHeight="1" x14ac:dyDescent="0.2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IF(AND(NW!J21/1000000&lt;0,NW!J21/1000000&gt;-0.5),"△0",IF(AND(NW!J21/1000000&gt;0,NW!J21/1000000&lt;0.5),"0",ROUND(NW!J21/1000000,0)))</f>
        <v>0</v>
      </c>
      <c r="K21" s="216">
        <f>IF(AND(NW!K21/1000000&lt;0,NW!K21/1000000&gt;-0.5),"△0",IF(AND(NW!K21/1000000&gt;0,NW!K21/1000000&lt;0.5),"0",ROUND(NW!K21/1000000,0)))</f>
        <v>0</v>
      </c>
      <c r="L21" s="187">
        <f>IF(AND(NW!L21/1000000&lt;0,NW!L21/1000000&gt;-0.5),"△0",IF(AND(NW!L21/1000000&gt;0,NW!L21/1000000&lt;0.5),"0",ROUND(NW!L21/1000000,0)))</f>
        <v>0</v>
      </c>
      <c r="M21" s="139"/>
      <c r="N21" s="139"/>
      <c r="O21" s="139"/>
      <c r="P21" s="10"/>
      <c r="Q21" s="10"/>
      <c r="R21" s="10"/>
      <c r="S21" s="10"/>
    </row>
    <row r="22" spans="2:19" ht="16" customHeight="1" thickBot="1" x14ac:dyDescent="0.25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IF(AND(NW!J22/1000000&lt;0,NW!J22/1000000&gt;-0.5),"△0",IF(AND(NW!J22/1000000&gt;0,NW!J22/1000000&lt;0.5),"0",ROUND(NW!J22/1000000,0)))</f>
        <v>17</v>
      </c>
      <c r="K22" s="217">
        <f>IF(AND(NW!K22/1000000&lt;0,NW!K22/1000000&gt;-0.5),"△0",IF(AND(NW!K22/1000000&gt;0,NW!K22/1000000&lt;0.5),"0",ROUND(NW!K22/1000000,0)))</f>
        <v>11</v>
      </c>
      <c r="L22" s="195">
        <f>IF(AND(NW!L22/1000000&lt;0,NW!L22/1000000&gt;-0.5),"△0",IF(AND(NW!L22/1000000&gt;0,NW!L22/1000000&lt;0.5),"0",ROUND(NW!L22/1000000,0)))</f>
        <v>6</v>
      </c>
      <c r="M22" s="139"/>
      <c r="N22" s="139"/>
      <c r="O22" s="139"/>
      <c r="P22" s="10"/>
      <c r="Q22" s="10"/>
      <c r="R22" s="10"/>
      <c r="S22" s="10"/>
    </row>
    <row r="23" spans="2:19" ht="16" customHeight="1" thickBot="1" x14ac:dyDescent="0.25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IF(AND(NW!J23/1000000&lt;0,NW!J23/1000000&gt;-0.5),"△0",IF(AND(NW!J23/1000000&gt;0,NW!J23/1000000&lt;0.5),"0",ROUND(NW!J23/1000000,0)))</f>
        <v>305</v>
      </c>
      <c r="K23" s="218">
        <f>IF(AND(NW!K23/1000000&lt;0,NW!K23/1000000&gt;-0.5),"△0",IF(AND(NW!K23/1000000&gt;0,NW!K23/1000000&lt;0.5),"0",ROUND(NW!K23/1000000,0)))</f>
        <v>396</v>
      </c>
      <c r="L23" s="202">
        <f>IF(AND(NW!L23/1000000&lt;0,NW!L23/1000000&gt;-0.5),"△0",IF(AND(NW!L23/1000000&gt;0,NW!L23/1000000&lt;0.5),"0",ROUND(NW!L23/1000000,0)))</f>
        <v>-91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2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5" customHeight="1" x14ac:dyDescent="0.2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5" customHeight="1" x14ac:dyDescent="0.2">
      <c r="B26" s="21"/>
      <c r="C26" s="21"/>
      <c r="D26" s="21"/>
      <c r="E26" s="21"/>
      <c r="F26" s="21"/>
      <c r="G26" s="21"/>
      <c r="H26" s="21"/>
      <c r="I26" s="21"/>
    </row>
    <row r="27" spans="2:19" ht="15.65" customHeight="1" x14ac:dyDescent="0.2"/>
    <row r="28" spans="2:19" ht="15.65" customHeight="1" x14ac:dyDescent="0.2"/>
    <row r="29" spans="2:19" ht="15.65" customHeight="1" x14ac:dyDescent="0.2"/>
    <row r="30" spans="2:19" ht="15.65" customHeight="1" x14ac:dyDescent="0.2"/>
    <row r="31" spans="2:19" ht="15.65" customHeight="1" x14ac:dyDescent="0.2"/>
    <row r="32" spans="2:19" ht="15.65" customHeight="1" x14ac:dyDescent="0.2"/>
    <row r="33" ht="15.65" customHeight="1" x14ac:dyDescent="0.2"/>
    <row r="34" ht="15.65" customHeight="1" x14ac:dyDescent="0.2"/>
    <row r="35" ht="15.65" customHeight="1" x14ac:dyDescent="0.2"/>
    <row r="36" ht="15.65" customHeight="1" x14ac:dyDescent="0.2"/>
    <row r="37" ht="15.65" customHeight="1" x14ac:dyDescent="0.2"/>
    <row r="38" ht="15.65" customHeight="1" x14ac:dyDescent="0.2"/>
    <row r="39" ht="15.65" customHeight="1" x14ac:dyDescent="0.2"/>
    <row r="40" ht="15.65" customHeight="1" x14ac:dyDescent="0.2"/>
    <row r="41" ht="15.65" customHeight="1" x14ac:dyDescent="0.2"/>
    <row r="42" ht="15.65" customHeight="1" x14ac:dyDescent="0.2"/>
    <row r="43" ht="15.65" customHeight="1" x14ac:dyDescent="0.2"/>
    <row r="44" ht="15.65" customHeight="1" x14ac:dyDescent="0.2"/>
    <row r="45" ht="15.65" customHeight="1" x14ac:dyDescent="0.2"/>
    <row r="46" ht="15.65" customHeight="1" x14ac:dyDescent="0.2"/>
    <row r="47" ht="15.65" customHeight="1" x14ac:dyDescent="0.2"/>
    <row r="48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21" customHeight="1" x14ac:dyDescent="0.2"/>
    <row r="58" spans="2:9" ht="4.5" customHeight="1" x14ac:dyDescent="0.2"/>
    <row r="59" spans="2:9" ht="15.75" customHeight="1" x14ac:dyDescent="0.2">
      <c r="B59" s="3"/>
      <c r="C59" s="3"/>
      <c r="D59" s="3"/>
      <c r="E59" s="3"/>
      <c r="F59" s="3"/>
      <c r="G59" s="3"/>
      <c r="H59" s="3"/>
      <c r="I59" s="3"/>
    </row>
    <row r="60" spans="2:9" ht="15.65" customHeight="1" x14ac:dyDescent="0.2">
      <c r="B60" s="4"/>
      <c r="C60" s="4"/>
      <c r="D60" s="4"/>
      <c r="E60" s="4"/>
      <c r="F60" s="4"/>
      <c r="G60" s="4"/>
      <c r="H60" s="4"/>
      <c r="I60" s="4"/>
    </row>
    <row r="61" spans="2:9" ht="15.65" customHeight="1" x14ac:dyDescent="0.2"/>
    <row r="62" spans="2:9" ht="15.65" customHeight="1" x14ac:dyDescent="0.2"/>
    <row r="63" spans="2:9" ht="15.65" customHeight="1" x14ac:dyDescent="0.2"/>
    <row r="64" spans="2:9" ht="15.65" customHeight="1" x14ac:dyDescent="0.2"/>
    <row r="65" spans="2:12" s="4" customFormat="1" ht="13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2">
      <c r="J66" s="4"/>
      <c r="K66" s="4"/>
      <c r="L66" s="4"/>
    </row>
    <row r="67" spans="2:12" ht="27" customHeight="1" x14ac:dyDescent="0.2"/>
    <row r="99" spans="2:12" s="3" customFormat="1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3" customHeight="1" x14ac:dyDescent="0.2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2">
      <c r="J101" s="4"/>
      <c r="K101" s="4"/>
      <c r="L101" s="4"/>
    </row>
    <row r="102" spans="2:12" ht="27" customHeight="1" x14ac:dyDescent="0.2"/>
    <row r="113" spans="2:9" ht="18" customHeight="1" x14ac:dyDescent="0.2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2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3" customHeight="1" x14ac:dyDescent="0.2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2">
      <c r="J143" s="4"/>
      <c r="K143" s="4"/>
      <c r="L143" s="4"/>
    </row>
    <row r="144" spans="2:12" ht="27" customHeight="1" x14ac:dyDescent="0.2"/>
    <row r="145" ht="14.5" customHeight="1" x14ac:dyDescent="0.2"/>
    <row r="146" ht="14.5" customHeight="1" x14ac:dyDescent="0.2"/>
    <row r="147" ht="14.5" customHeight="1" x14ac:dyDescent="0.2"/>
    <row r="148" ht="14.5" customHeight="1" x14ac:dyDescent="0.2"/>
    <row r="149" ht="14.5" customHeight="1" x14ac:dyDescent="0.2"/>
    <row r="150" ht="14.5" customHeight="1" x14ac:dyDescent="0.2"/>
    <row r="151" ht="14.5" customHeight="1" x14ac:dyDescent="0.2"/>
    <row r="152" ht="14.5" customHeight="1" x14ac:dyDescent="0.2"/>
    <row r="153" ht="14.5" customHeight="1" x14ac:dyDescent="0.2"/>
    <row r="154" ht="14.5" customHeight="1" x14ac:dyDescent="0.2"/>
    <row r="155" ht="14.5" customHeight="1" x14ac:dyDescent="0.2"/>
    <row r="156" ht="14.5" customHeight="1" x14ac:dyDescent="0.2"/>
    <row r="157" ht="14.5" customHeight="1" x14ac:dyDescent="0.2"/>
    <row r="158" ht="14.5" customHeight="1" x14ac:dyDescent="0.2"/>
    <row r="159" ht="14.5" customHeight="1" x14ac:dyDescent="0.2"/>
    <row r="160" ht="14.5" customHeight="1" x14ac:dyDescent="0.2"/>
    <row r="161" spans="2:9" ht="14.5" customHeight="1" x14ac:dyDescent="0.2"/>
    <row r="162" spans="2:9" ht="14.5" customHeight="1" x14ac:dyDescent="0.2"/>
    <row r="163" spans="2:9" ht="14.5" customHeight="1" x14ac:dyDescent="0.2"/>
    <row r="164" spans="2:9" ht="14.5" customHeight="1" x14ac:dyDescent="0.2"/>
    <row r="165" spans="2:9" ht="14.5" customHeight="1" x14ac:dyDescent="0.2"/>
    <row r="166" spans="2:9" ht="14.5" customHeight="1" x14ac:dyDescent="0.2"/>
    <row r="167" spans="2:9" ht="14.5" customHeight="1" x14ac:dyDescent="0.2"/>
    <row r="168" spans="2:9" ht="14.5" customHeight="1" x14ac:dyDescent="0.2"/>
    <row r="169" spans="2:9" ht="14.5" customHeight="1" x14ac:dyDescent="0.2"/>
    <row r="170" spans="2:9" ht="14.5" customHeight="1" x14ac:dyDescent="0.2"/>
    <row r="171" spans="2:9" ht="14.5" customHeight="1" x14ac:dyDescent="0.2"/>
    <row r="172" spans="2:9" ht="14.5" customHeight="1" x14ac:dyDescent="0.2"/>
    <row r="173" spans="2:9" ht="14.5" customHeight="1" x14ac:dyDescent="0.2">
      <c r="B173" s="5"/>
      <c r="C173" s="5"/>
      <c r="D173" s="5"/>
      <c r="E173" s="5"/>
      <c r="F173" s="5"/>
      <c r="G173" s="5"/>
      <c r="H173" s="5"/>
      <c r="I173" s="5"/>
    </row>
    <row r="174" spans="2:9" ht="14.5" customHeight="1" x14ac:dyDescent="0.2"/>
    <row r="175" spans="2:9" ht="14.5" customHeight="1" x14ac:dyDescent="0.2">
      <c r="B175" s="19"/>
      <c r="C175" s="19"/>
      <c r="D175" s="19"/>
      <c r="E175" s="19"/>
      <c r="F175" s="19"/>
      <c r="G175" s="19"/>
      <c r="H175" s="19"/>
      <c r="I175" s="19"/>
    </row>
    <row r="176" spans="2:9" ht="14.5" customHeight="1" x14ac:dyDescent="0.2">
      <c r="B176" s="19"/>
      <c r="C176" s="19"/>
      <c r="D176" s="19"/>
      <c r="E176" s="19"/>
      <c r="F176" s="19"/>
      <c r="G176" s="19"/>
      <c r="H176" s="19"/>
      <c r="I176" s="19"/>
    </row>
    <row r="177" spans="2:9" ht="14.5" customHeight="1" x14ac:dyDescent="0.2">
      <c r="B177" s="19"/>
      <c r="C177" s="19"/>
      <c r="D177" s="19"/>
      <c r="E177" s="19"/>
      <c r="F177" s="19"/>
      <c r="G177" s="19"/>
      <c r="H177" s="19"/>
      <c r="I177" s="19"/>
    </row>
    <row r="178" spans="2:9" ht="14.5" customHeight="1" x14ac:dyDescent="0.2">
      <c r="B178" s="19"/>
      <c r="C178" s="19"/>
      <c r="D178" s="19"/>
      <c r="E178" s="19"/>
      <c r="F178" s="19"/>
      <c r="G178" s="19"/>
      <c r="H178" s="19"/>
      <c r="I178" s="19"/>
    </row>
    <row r="179" spans="2:9" ht="14.5" customHeight="1" x14ac:dyDescent="0.2">
      <c r="B179" s="19"/>
      <c r="C179" s="19"/>
      <c r="D179" s="19"/>
      <c r="E179" s="19"/>
      <c r="F179" s="19"/>
      <c r="G179" s="19"/>
      <c r="H179" s="19"/>
      <c r="I179" s="19"/>
    </row>
    <row r="180" spans="2:9" ht="14.5" customHeight="1" x14ac:dyDescent="0.2">
      <c r="B180" s="19"/>
      <c r="C180" s="19"/>
      <c r="D180" s="19"/>
      <c r="E180" s="19"/>
      <c r="F180" s="19"/>
      <c r="G180" s="19"/>
      <c r="H180" s="19"/>
      <c r="I180" s="19"/>
    </row>
    <row r="181" spans="2:9" ht="14.5" customHeight="1" x14ac:dyDescent="0.2">
      <c r="B181" s="19"/>
      <c r="C181" s="19"/>
      <c r="D181" s="19"/>
      <c r="E181" s="19"/>
      <c r="F181" s="19"/>
      <c r="G181" s="19"/>
      <c r="H181" s="19"/>
      <c r="I181" s="19"/>
    </row>
    <row r="182" spans="2:9" ht="14.5" customHeight="1" x14ac:dyDescent="0.2">
      <c r="B182" s="19"/>
      <c r="C182" s="19"/>
      <c r="D182" s="19"/>
      <c r="E182" s="19"/>
      <c r="F182" s="19"/>
      <c r="G182" s="19"/>
      <c r="H182" s="19"/>
      <c r="I182" s="19"/>
    </row>
    <row r="183" spans="2:9" ht="14.5" customHeight="1" x14ac:dyDescent="0.2">
      <c r="B183" s="19"/>
      <c r="C183" s="19"/>
      <c r="D183" s="19"/>
      <c r="E183" s="19"/>
      <c r="F183" s="19"/>
      <c r="G183" s="19"/>
      <c r="H183" s="19"/>
      <c r="I183" s="19"/>
    </row>
    <row r="184" spans="2:9" ht="14.5" customHeight="1" x14ac:dyDescent="0.2">
      <c r="B184" s="19"/>
      <c r="C184" s="19"/>
      <c r="D184" s="19"/>
      <c r="E184" s="19"/>
      <c r="F184" s="19"/>
      <c r="G184" s="19"/>
      <c r="H184" s="19"/>
      <c r="I184" s="19"/>
    </row>
    <row r="185" spans="2:9" ht="14.5" customHeight="1" x14ac:dyDescent="0.2">
      <c r="B185" s="3"/>
      <c r="C185" s="3"/>
      <c r="D185" s="3"/>
      <c r="E185" s="3"/>
      <c r="F185" s="3"/>
      <c r="G185" s="3"/>
      <c r="H185" s="3"/>
      <c r="I185" s="3"/>
    </row>
    <row r="186" spans="2:9" ht="14.5" customHeight="1" x14ac:dyDescent="0.2"/>
    <row r="187" spans="2:9" ht="14.5" customHeight="1" x14ac:dyDescent="0.2"/>
    <row r="188" spans="2:9" ht="14.5" customHeight="1" x14ac:dyDescent="0.2"/>
    <row r="189" spans="2:9" ht="14.5" customHeight="1" x14ac:dyDescent="0.2"/>
    <row r="190" spans="2:9" ht="14.5" customHeight="1" x14ac:dyDescent="0.2"/>
    <row r="191" spans="2:9" ht="14.5" customHeight="1" x14ac:dyDescent="0.2"/>
    <row r="192" spans="2:9" ht="14.5" customHeight="1" x14ac:dyDescent="0.2"/>
    <row r="193" spans="2:12" ht="14.5" customHeight="1" x14ac:dyDescent="0.2"/>
    <row r="194" spans="2:12" ht="14.5" customHeight="1" x14ac:dyDescent="0.2"/>
    <row r="195" spans="2:12" s="3" customFormat="1" ht="14.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3" customHeight="1" x14ac:dyDescent="0.2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2">
      <c r="J197" s="4"/>
      <c r="K197" s="4"/>
      <c r="L197" s="4"/>
    </row>
    <row r="198" spans="2:12" ht="27" customHeight="1" x14ac:dyDescent="0.2"/>
    <row r="199" spans="2:12" ht="13.5" customHeight="1" x14ac:dyDescent="0.2"/>
    <row r="200" spans="2:12" ht="13.5" customHeight="1" x14ac:dyDescent="0.2"/>
    <row r="201" spans="2:12" ht="13.5" customHeight="1" x14ac:dyDescent="0.2"/>
    <row r="202" spans="2:12" ht="13.5" customHeight="1" x14ac:dyDescent="0.2"/>
    <row r="203" spans="2:12" ht="13.5" customHeight="1" x14ac:dyDescent="0.2"/>
    <row r="204" spans="2:12" ht="13.5" customHeight="1" x14ac:dyDescent="0.2"/>
    <row r="205" spans="2:12" ht="13.5" customHeight="1" x14ac:dyDescent="0.2"/>
    <row r="206" spans="2:12" ht="13.5" customHeight="1" x14ac:dyDescent="0.2"/>
    <row r="207" spans="2:12" ht="13.5" customHeight="1" x14ac:dyDescent="0.2"/>
    <row r="208" spans="2:12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2" ht="13.5" customHeight="1" x14ac:dyDescent="0.2"/>
    <row r="242" spans="1:12" ht="13.5" customHeight="1" x14ac:dyDescent="0.2"/>
    <row r="243" spans="1:12" ht="13.5" customHeight="1" x14ac:dyDescent="0.2"/>
    <row r="244" spans="1:12" ht="13.5" customHeight="1" x14ac:dyDescent="0.2"/>
    <row r="245" spans="1:12" ht="13.5" customHeight="1" x14ac:dyDescent="0.2"/>
    <row r="246" spans="1:12" ht="13.5" customHeight="1" x14ac:dyDescent="0.2"/>
    <row r="247" spans="1:12" ht="13.5" customHeight="1" x14ac:dyDescent="0.2"/>
    <row r="248" spans="1:12" ht="13.5" customHeight="1" x14ac:dyDescent="0.2"/>
    <row r="249" spans="1:12" ht="13.5" customHeight="1" x14ac:dyDescent="0.2"/>
    <row r="250" spans="1:12" ht="13.5" customHeight="1" x14ac:dyDescent="0.2"/>
    <row r="251" spans="1:12" ht="13.5" customHeight="1" x14ac:dyDescent="0.2"/>
    <row r="252" spans="1:12" ht="13.5" customHeight="1" x14ac:dyDescent="0.2"/>
    <row r="253" spans="1:12" ht="13.5" customHeight="1" x14ac:dyDescent="0.2"/>
    <row r="254" spans="1:12" ht="13.5" customHeight="1" x14ac:dyDescent="0.2"/>
    <row r="255" spans="1:12" s="5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2">
      <c r="J256" s="5"/>
      <c r="K256" s="5"/>
      <c r="L256" s="5"/>
    </row>
    <row r="257" spans="1:12" s="3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2">
      <c r="J263" s="3"/>
      <c r="K263" s="3"/>
      <c r="L263" s="3"/>
    </row>
    <row r="265" spans="1:12" s="3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2">
      <c r="J268" s="3"/>
      <c r="K268" s="3"/>
      <c r="L268" s="3"/>
    </row>
    <row r="269" spans="1:12" ht="15" customHeight="1" x14ac:dyDescent="0.2"/>
    <row r="270" spans="1:12" ht="15" customHeight="1" x14ac:dyDescent="0.2"/>
    <row r="271" spans="1:12" ht="15" customHeight="1" x14ac:dyDescent="0.2"/>
    <row r="272" spans="1:1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756-564B-4338-B4A5-C613D56C5B15}">
  <dimension ref="A1:L7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8" customHeight="1" x14ac:dyDescent="0.2"/>
  <cols>
    <col min="1" max="1" width="0.90625" style="1" customWidth="1"/>
    <col min="2" max="10" width="2.08984375" style="1" customWidth="1"/>
    <col min="11" max="11" width="20.90625" style="1" customWidth="1"/>
    <col min="12" max="12" width="15" style="1" customWidth="1"/>
    <col min="13" max="13" width="0.90625" style="1" customWidth="1"/>
    <col min="14" max="16384" width="9" style="1"/>
  </cols>
  <sheetData>
    <row r="1" spans="1:12" ht="18" customHeight="1" x14ac:dyDescent="0.2">
      <c r="B1" s="250" t="s">
        <v>115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3.25" customHeight="1" x14ac:dyDescent="0.2">
      <c r="A2" s="96"/>
      <c r="B2" s="251" t="str">
        <f>CF!B2</f>
        <v>一般会計等資金収支計算書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s="3" customFormat="1" ht="16" customHeight="1" x14ac:dyDescent="0.2">
      <c r="B3" s="252" t="str">
        <f>CF!B3</f>
        <v>自　　令和５年４月 １日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s="3" customFormat="1" ht="16" customHeight="1" x14ac:dyDescent="0.2">
      <c r="B4" s="252" t="str">
        <f>CF!B4</f>
        <v>至　　令和６年３月31日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2" s="3" customFormat="1" ht="15.75" customHeight="1" thickBot="1" x14ac:dyDescent="0.25">
      <c r="L5" s="107" t="s">
        <v>190</v>
      </c>
    </row>
    <row r="6" spans="1:12" s="3" customFormat="1" ht="14.5" customHeight="1" x14ac:dyDescent="0.2">
      <c r="B6" s="268" t="s">
        <v>1</v>
      </c>
      <c r="C6" s="269"/>
      <c r="D6" s="269"/>
      <c r="E6" s="269"/>
      <c r="F6" s="269"/>
      <c r="G6" s="269"/>
      <c r="H6" s="269"/>
      <c r="I6" s="285"/>
      <c r="J6" s="285"/>
      <c r="K6" s="286"/>
      <c r="L6" s="290" t="s">
        <v>2</v>
      </c>
    </row>
    <row r="7" spans="1:12" s="3" customFormat="1" ht="14.5" customHeight="1" thickBot="1" x14ac:dyDescent="0.25">
      <c r="B7" s="287"/>
      <c r="C7" s="288"/>
      <c r="D7" s="288"/>
      <c r="E7" s="288"/>
      <c r="F7" s="288"/>
      <c r="G7" s="288"/>
      <c r="H7" s="288"/>
      <c r="I7" s="288"/>
      <c r="J7" s="288"/>
      <c r="K7" s="289"/>
      <c r="L7" s="291"/>
    </row>
    <row r="8" spans="1:12" s="4" customFormat="1" ht="14.25" customHeight="1" x14ac:dyDescent="0.2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2">
      <c r="B9" s="116"/>
      <c r="C9" s="117" t="s">
        <v>117</v>
      </c>
      <c r="D9" s="117"/>
      <c r="E9" s="118"/>
      <c r="F9" s="118"/>
      <c r="H9" s="118"/>
      <c r="K9" s="57"/>
      <c r="L9" s="168">
        <f>IF(AND(CF!L9/1000000&lt;0,CF!L9/1000000&gt;-0.5),"△0",IF(AND(CF!L9/1000000&gt;0,CF!L9/1000000&lt;0.5),"0",ROUND(CF!L9/1000000,0)))</f>
        <v>165</v>
      </c>
    </row>
    <row r="10" spans="1:12" ht="13.5" customHeight="1" x14ac:dyDescent="0.2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IF(AND(CF!L10/1000000&lt;0,CF!L10/1000000&gt;-0.5),"△0",IF(AND(CF!L10/1000000&gt;0,CF!L10/1000000&lt;0.5),"0",ROUND(CF!L10/1000000,0)))</f>
        <v>165</v>
      </c>
    </row>
    <row r="11" spans="1:12" ht="13.5" customHeight="1" x14ac:dyDescent="0.2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IF(AND(CF!L11/1000000&lt;0,CF!L11/1000000&gt;-0.5),"△0",IF(AND(CF!L11/1000000&gt;0,CF!L11/1000000&lt;0.5),"0",ROUND(CF!L11/1000000,0)))</f>
        <v>70</v>
      </c>
    </row>
    <row r="12" spans="1:12" ht="13.5" customHeight="1" x14ac:dyDescent="0.2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IF(AND(CF!L12/1000000&lt;0,CF!L12/1000000&gt;-0.5),"△0",IF(AND(CF!L12/1000000&gt;0,CF!L12/1000000&lt;0.5),"0",ROUND(CF!L12/1000000,0)))</f>
        <v>94</v>
      </c>
    </row>
    <row r="13" spans="1:12" ht="13.5" customHeight="1" x14ac:dyDescent="0.2">
      <c r="B13" s="27"/>
      <c r="E13" s="120" t="s">
        <v>121</v>
      </c>
      <c r="K13" s="57"/>
      <c r="L13" s="168" t="str">
        <f>IF(AND(CF!L13/1000000&lt;0,CF!L13/1000000&gt;-0.5),"△0",IF(AND(CF!L13/1000000&gt;0,CF!L13/1000000&lt;0.5),"0",ROUND(CF!L13/1000000,0)))</f>
        <v>0</v>
      </c>
    </row>
    <row r="14" spans="1:12" ht="13.5" customHeight="1" x14ac:dyDescent="0.2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IF(AND(CF!L14/1000000&lt;0,CF!L14/1000000&gt;-0.5),"△0",IF(AND(CF!L14/1000000&gt;0,CF!L14/1000000&lt;0.5),"0",ROUND(CF!L14/1000000,0)))</f>
        <v>1</v>
      </c>
    </row>
    <row r="15" spans="1:12" ht="13.5" customHeight="1" x14ac:dyDescent="0.2">
      <c r="B15" s="27"/>
      <c r="C15" s="122"/>
      <c r="D15" s="120" t="s">
        <v>123</v>
      </c>
      <c r="E15" s="122"/>
      <c r="F15" s="122"/>
      <c r="G15" s="122"/>
      <c r="H15" s="122"/>
      <c r="K15" s="57"/>
      <c r="L15" s="168" t="str">
        <f>IF(AND(CF!L15/1000000&lt;0,CF!L15/1000000&gt;-0.5),"△0",IF(AND(CF!L15/1000000&gt;0,CF!L15/1000000&lt;0.5),"0",ROUND(CF!L15/1000000,0)))</f>
        <v>0</v>
      </c>
    </row>
    <row r="16" spans="1:12" ht="13.5" customHeight="1" x14ac:dyDescent="0.2">
      <c r="B16" s="27"/>
      <c r="C16" s="122"/>
      <c r="D16" s="122"/>
      <c r="E16" s="120" t="s">
        <v>124</v>
      </c>
      <c r="F16" s="122"/>
      <c r="G16" s="122"/>
      <c r="H16" s="122"/>
      <c r="K16" s="57"/>
      <c r="L16" s="168" t="str">
        <f>IF(AND(CF!L16/1000000&lt;0,CF!L16/1000000&gt;-0.5),"△0",IF(AND(CF!L16/1000000&gt;0,CF!L16/1000000&lt;0.5),"0",ROUND(CF!L16/1000000,0)))</f>
        <v>0</v>
      </c>
    </row>
    <row r="17" spans="2:12" ht="13.5" customHeight="1" x14ac:dyDescent="0.2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IF(AND(CF!L17/1000000&lt;0,CF!L17/1000000&gt;-0.5),"△0",IF(AND(CF!L17/1000000&gt;0,CF!L17/1000000&lt;0.5),"0",ROUND(CF!L17/1000000,0)))</f>
        <v>0</v>
      </c>
    </row>
    <row r="18" spans="2:12" ht="13.5" customHeight="1" x14ac:dyDescent="0.2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IF(AND(CF!L18/1000000&lt;0,CF!L18/1000000&gt;-0.5),"△0",IF(AND(CF!L18/1000000&gt;0,CF!L18/1000000&lt;0.5),"0",ROUND(CF!L18/1000000,0)))</f>
        <v>0</v>
      </c>
    </row>
    <row r="19" spans="2:12" ht="13.5" customHeight="1" x14ac:dyDescent="0.2">
      <c r="B19" s="27"/>
      <c r="D19" s="123"/>
      <c r="E19" s="122" t="s">
        <v>122</v>
      </c>
      <c r="G19" s="122"/>
      <c r="H19" s="122"/>
      <c r="K19" s="57"/>
      <c r="L19" s="168" t="str">
        <f>IF(AND(CF!L19/1000000&lt;0,CF!L19/1000000&gt;-0.5),"△0",IF(AND(CF!L19/1000000&gt;0,CF!L19/1000000&lt;0.5),"0",ROUND(CF!L19/1000000,0)))</f>
        <v>0</v>
      </c>
    </row>
    <row r="20" spans="2:12" ht="13.5" customHeight="1" x14ac:dyDescent="0.2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IF(AND(CF!L20/1000000&lt;0,CF!L20/1000000&gt;-0.5),"△0",IF(AND(CF!L20/1000000&gt;0,CF!L20/1000000&lt;0.5),"0",ROUND(CF!L20/1000000,0)))</f>
        <v>187</v>
      </c>
    </row>
    <row r="21" spans="2:12" ht="13.5" customHeight="1" x14ac:dyDescent="0.2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IF(AND(CF!L21/1000000&lt;0,CF!L21/1000000&gt;-0.5),"△0",IF(AND(CF!L21/1000000&gt;0,CF!L21/1000000&lt;0.5),"0",ROUND(CF!L21/1000000,0)))</f>
        <v>173</v>
      </c>
    </row>
    <row r="22" spans="2:12" ht="13.5" customHeight="1" x14ac:dyDescent="0.2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IF(AND(CF!L22/1000000&lt;0,CF!L22/1000000&gt;-0.5),"△0",IF(AND(CF!L22/1000000&gt;0,CF!L22/1000000&lt;0.5),"0",ROUND(CF!L22/1000000,0)))</f>
        <v>0</v>
      </c>
    </row>
    <row r="23" spans="2:12" ht="13.5" customHeight="1" x14ac:dyDescent="0.2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IF(AND(CF!L23/1000000&lt;0,CF!L23/1000000&gt;-0.5),"△0",IF(AND(CF!L23/1000000&gt;0,CF!L23/1000000&lt;0.5),"0",ROUND(CF!L23/1000000,0)))</f>
        <v>11</v>
      </c>
    </row>
    <row r="24" spans="2:12" ht="13.5" customHeight="1" x14ac:dyDescent="0.2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IF(AND(CF!L24/1000000&lt;0,CF!L24/1000000&gt;-0.5),"△0",IF(AND(CF!L24/1000000&gt;0,CF!L24/1000000&lt;0.5),"0",ROUND(CF!L24/1000000,0)))</f>
        <v>2</v>
      </c>
    </row>
    <row r="25" spans="2:12" ht="13.5" customHeight="1" x14ac:dyDescent="0.2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IF(AND(CF!L25/1000000&lt;0,CF!L25/1000000&gt;-0.5),"△0",IF(AND(CF!L25/1000000&gt;0,CF!L25/1000000&lt;0.5),"0",ROUND(CF!L25/1000000,0)))</f>
        <v>0</v>
      </c>
    </row>
    <row r="26" spans="2:12" ht="13.5" customHeight="1" x14ac:dyDescent="0.2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IF(AND(CF!L26/1000000&lt;0,CF!L26/1000000&gt;-0.5),"△0",IF(AND(CF!L26/1000000&gt;0,CF!L26/1000000&lt;0.5),"0",ROUND(CF!L26/1000000,0)))</f>
        <v>0</v>
      </c>
    </row>
    <row r="27" spans="2:12" ht="13.5" customHeight="1" x14ac:dyDescent="0.2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IF(AND(CF!L27/1000000&lt;0,CF!L27/1000000&gt;-0.5),"△0",IF(AND(CF!L27/1000000&gt;0,CF!L27/1000000&lt;0.5),"0",ROUND(CF!L27/1000000,0)))</f>
        <v>0</v>
      </c>
    </row>
    <row r="28" spans="2:12" ht="13.5" customHeight="1" x14ac:dyDescent="0.2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IF(AND(CF!L28/1000000&lt;0,CF!L28/1000000&gt;-0.5),"△0",IF(AND(CF!L28/1000000&gt;0,CF!L28/1000000&lt;0.5),"0",ROUND(CF!L28/1000000,0)))</f>
        <v>0</v>
      </c>
    </row>
    <row r="29" spans="2:12" ht="13.5" customHeight="1" x14ac:dyDescent="0.2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IF(AND(CF!L29/1000000&lt;0,CF!L29/1000000&gt;-0.5),"△0",IF(AND(CF!L29/1000000&gt;0,CF!L29/1000000&lt;0.5),"0",ROUND(CF!L29/1000000,0)))</f>
        <v>21</v>
      </c>
    </row>
    <row r="30" spans="2:12" ht="13.5" customHeight="1" x14ac:dyDescent="0.2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2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IF(AND(CF!L31/1000000&lt;0,CF!L31/1000000&gt;-0.5),"△0",IF(AND(CF!L31/1000000&gt;0,CF!L31/1000000&lt;0.5),"0",ROUND(CF!L31/1000000,0)))</f>
        <v>16</v>
      </c>
    </row>
    <row r="32" spans="2:12" ht="13.5" customHeight="1" x14ac:dyDescent="0.2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IF(AND(CF!L32/1000000&lt;0,CF!L32/1000000&gt;-0.5),"△0",IF(AND(CF!L32/1000000&gt;0,CF!L32/1000000&lt;0.5),"0",ROUND(CF!L32/1000000,0)))</f>
        <v>0</v>
      </c>
    </row>
    <row r="33" spans="2:12" ht="13.5" customHeight="1" x14ac:dyDescent="0.2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IF(AND(CF!L33/1000000&lt;0,CF!L33/1000000&gt;-0.5),"△0",IF(AND(CF!L33/1000000&gt;0,CF!L33/1000000&lt;0.5),"0",ROUND(CF!L33/1000000,0)))</f>
        <v>16</v>
      </c>
    </row>
    <row r="34" spans="2:12" ht="13.5" customHeight="1" x14ac:dyDescent="0.2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IF(AND(CF!L34/1000000&lt;0,CF!L34/1000000&gt;-0.5),"△0",IF(AND(CF!L34/1000000&gt;0,CF!L34/1000000&lt;0.5),"0",ROUND(CF!L34/1000000,0)))</f>
        <v>0</v>
      </c>
    </row>
    <row r="35" spans="2:12" ht="13.5" customHeight="1" x14ac:dyDescent="0.2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IF(AND(CF!L35/1000000&lt;0,CF!L35/1000000&gt;-0.5),"△0",IF(AND(CF!L35/1000000&gt;0,CF!L35/1000000&lt;0.5),"0",ROUND(CF!L35/1000000,0)))</f>
        <v>0</v>
      </c>
    </row>
    <row r="36" spans="2:12" ht="13.5" customHeight="1" x14ac:dyDescent="0.2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IF(AND(CF!L36/1000000&lt;0,CF!L36/1000000&gt;-0.5),"△0",IF(AND(CF!L36/1000000&gt;0,CF!L36/1000000&lt;0.5),"0",ROUND(CF!L36/1000000,0)))</f>
        <v>0</v>
      </c>
    </row>
    <row r="37" spans="2:12" ht="13.5" customHeight="1" x14ac:dyDescent="0.2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IF(AND(CF!L37/1000000&lt;0,CF!L37/1000000&gt;-0.5),"△0",IF(AND(CF!L37/1000000&gt;0,CF!L37/1000000&lt;0.5),"0",ROUND(CF!L37/1000000,0)))</f>
        <v>0</v>
      </c>
    </row>
    <row r="38" spans="2:12" ht="13.5" customHeight="1" x14ac:dyDescent="0.2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IF(AND(CF!L38/1000000&lt;0,CF!L38/1000000&gt;-0.5),"△0",IF(AND(CF!L38/1000000&gt;0,CF!L38/1000000&lt;0.5),"0",ROUND(CF!L38/1000000,0)))</f>
        <v>0</v>
      </c>
    </row>
    <row r="39" spans="2:12" ht="13.5" customHeight="1" x14ac:dyDescent="0.2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IF(AND(CF!L39/1000000&lt;0,CF!L39/1000000&gt;-0.5),"△0",IF(AND(CF!L39/1000000&gt;0,CF!L39/1000000&lt;0.5),"0",ROUND(CF!L39/1000000,0)))</f>
        <v>0</v>
      </c>
    </row>
    <row r="40" spans="2:12" ht="13.5" customHeight="1" x14ac:dyDescent="0.2">
      <c r="B40" s="27"/>
      <c r="D40" s="124" t="s">
        <v>144</v>
      </c>
      <c r="E40" s="122"/>
      <c r="G40" s="122"/>
      <c r="H40" s="122"/>
      <c r="K40" s="57"/>
      <c r="L40" s="168">
        <f>IF(AND(CF!L40/1000000&lt;0,CF!L40/1000000&gt;-0.5),"△0",IF(AND(CF!L40/1000000&gt;0,CF!L40/1000000&lt;0.5),"0",ROUND(CF!L40/1000000,0)))</f>
        <v>0</v>
      </c>
    </row>
    <row r="41" spans="2:12" ht="13.5" customHeight="1" x14ac:dyDescent="0.2">
      <c r="B41" s="27"/>
      <c r="D41" s="124" t="s">
        <v>145</v>
      </c>
      <c r="E41" s="122"/>
      <c r="G41" s="122"/>
      <c r="H41" s="122"/>
      <c r="K41" s="57"/>
      <c r="L41" s="168">
        <f>IF(AND(CF!L41/1000000&lt;0,CF!L41/1000000&gt;-0.5),"△0",IF(AND(CF!L41/1000000&gt;0,CF!L41/1000000&lt;0.5),"0",ROUND(CF!L41/1000000,0)))</f>
        <v>0</v>
      </c>
    </row>
    <row r="42" spans="2:12" ht="13.5" customHeight="1" x14ac:dyDescent="0.2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IF(AND(CF!L42/1000000&lt;0,CF!L42/1000000&gt;-0.5),"△0",IF(AND(CF!L42/1000000&gt;0,CF!L42/1000000&lt;0.5),"0",ROUND(CF!L42/1000000,0)))</f>
        <v>0</v>
      </c>
    </row>
    <row r="43" spans="2:12" ht="13.5" customHeight="1" x14ac:dyDescent="0.2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IF(AND(CF!L43/1000000&lt;0,CF!L43/1000000&gt;-0.5),"△0",IF(AND(CF!L43/1000000&gt;0,CF!L43/1000000&lt;0.5),"0",ROUND(CF!L43/1000000,0)))</f>
        <v>-16</v>
      </c>
    </row>
    <row r="44" spans="2:12" ht="13.5" customHeight="1" x14ac:dyDescent="0.2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2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IF(AND(CF!L45/1000000&lt;0,CF!L45/1000000&gt;-0.5),"△0",IF(AND(CF!L45/1000000&gt;0,CF!L45/1000000&lt;0.5),"0",ROUND(CF!L45/1000000,0)))</f>
        <v>1</v>
      </c>
    </row>
    <row r="46" spans="2:12" ht="13.5" customHeight="1" x14ac:dyDescent="0.2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IF(AND(CF!L46/1000000&lt;0,CF!L46/1000000&gt;-0.5),"△0",IF(AND(CF!L46/1000000&gt;0,CF!L46/1000000&lt;0.5),"0",ROUND(CF!L46/1000000,0)))</f>
        <v>1</v>
      </c>
    </row>
    <row r="47" spans="2:12" ht="13.5" customHeight="1" x14ac:dyDescent="0.2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IF(AND(CF!L47/1000000&lt;0,CF!L47/1000000&gt;-0.5),"△0",IF(AND(CF!L47/1000000&gt;0,CF!L47/1000000&lt;0.5),"0",ROUND(CF!L47/1000000,0)))</f>
        <v>0</v>
      </c>
    </row>
    <row r="48" spans="2:12" ht="13.5" customHeight="1" x14ac:dyDescent="0.2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IF(AND(CF!L48/1000000&lt;0,CF!L48/1000000&gt;-0.5),"△0",IF(AND(CF!L48/1000000&gt;0,CF!L48/1000000&lt;0.5),"0",ROUND(CF!L48/1000000,0)))</f>
        <v>0</v>
      </c>
    </row>
    <row r="49" spans="2:12" ht="13.5" customHeight="1" x14ac:dyDescent="0.2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IF(AND(CF!L49/1000000&lt;0,CF!L49/1000000&gt;-0.5),"△0",IF(AND(CF!L49/1000000&gt;0,CF!L49/1000000&lt;0.5),"0",ROUND(CF!L49/1000000,0)))</f>
        <v>0</v>
      </c>
    </row>
    <row r="50" spans="2:12" ht="13.5" customHeight="1" x14ac:dyDescent="0.2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IF(AND(CF!L50/1000000&lt;0,CF!L50/1000000&gt;-0.5),"△0",IF(AND(CF!L50/1000000&gt;0,CF!L50/1000000&lt;0.5),"0",ROUND(CF!L50/1000000,0)))</f>
        <v>0</v>
      </c>
    </row>
    <row r="51" spans="2:12" ht="13.5" customHeight="1" x14ac:dyDescent="0.2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IF(AND(CF!L51/1000000&lt;0,CF!L51/1000000&gt;-0.5),"△0",IF(AND(CF!L51/1000000&gt;0,CF!L51/1000000&lt;0.5),"0",ROUND(CF!L51/1000000,0)))</f>
        <v>-1</v>
      </c>
    </row>
    <row r="52" spans="2:12" ht="13.5" customHeight="1" x14ac:dyDescent="0.2">
      <c r="B52" s="276" t="s">
        <v>153</v>
      </c>
      <c r="C52" s="277"/>
      <c r="D52" s="277"/>
      <c r="E52" s="277"/>
      <c r="F52" s="277"/>
      <c r="G52" s="277"/>
      <c r="H52" s="277"/>
      <c r="I52" s="277"/>
      <c r="J52" s="277"/>
      <c r="K52" s="278"/>
      <c r="L52" s="178">
        <f>IF(AND(CF!L52/1000000&lt;0,CF!L52/1000000&gt;-0.5),"△0",IF(AND(CF!L52/1000000&gt;0,CF!L52/1000000&lt;0.5),"0",ROUND(CF!L52/1000000,0)))</f>
        <v>5</v>
      </c>
    </row>
    <row r="53" spans="2:12" ht="13.5" customHeight="1" thickBot="1" x14ac:dyDescent="0.25">
      <c r="B53" s="279" t="s">
        <v>154</v>
      </c>
      <c r="C53" s="280"/>
      <c r="D53" s="280"/>
      <c r="E53" s="280"/>
      <c r="F53" s="280"/>
      <c r="G53" s="280"/>
      <c r="H53" s="280"/>
      <c r="I53" s="280"/>
      <c r="J53" s="280"/>
      <c r="K53" s="281"/>
      <c r="L53" s="228">
        <f>IF(AND(CF!L53/1000000&lt;0,CF!L53/1000000&gt;-0.5),"△0",IF(AND(CF!L53/1000000&gt;0,CF!L53/1000000&lt;0.5),"0",ROUND(CF!L53/1000000,0)))</f>
        <v>1</v>
      </c>
    </row>
    <row r="54" spans="2:12" ht="13.5" customHeight="1" thickBot="1" x14ac:dyDescent="0.25">
      <c r="B54" s="282" t="s">
        <v>155</v>
      </c>
      <c r="C54" s="283"/>
      <c r="D54" s="283"/>
      <c r="E54" s="283"/>
      <c r="F54" s="283"/>
      <c r="G54" s="283"/>
      <c r="H54" s="283"/>
      <c r="I54" s="283"/>
      <c r="J54" s="283"/>
      <c r="K54" s="284"/>
      <c r="L54" s="228">
        <f>IF(AND(CF!L54/1000000&lt;0,CF!L54/1000000&gt;-0.5),"△0",IF(AND(CF!L54/1000000&gt;0,CF!L54/1000000&lt;0.5),"0",ROUND(CF!L54/1000000,0)))</f>
        <v>5</v>
      </c>
    </row>
    <row r="55" spans="2:12" ht="13.5" customHeight="1" thickBo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2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IF(AND(CF!L56/1000000&lt;0,CF!L56/1000000&gt;-0.5),"△0",IF(AND(CF!L56/1000000&gt;0,CF!L56/1000000&lt;0.5),"0",ROUND(CF!L56/1000000,0)))</f>
        <v>0</v>
      </c>
    </row>
    <row r="57" spans="2:12" ht="13.5" customHeight="1" x14ac:dyDescent="0.2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IF(AND(CF!L57/1000000&lt;0,CF!L57/1000000&gt;-0.5),"△0",IF(AND(CF!L57/1000000&gt;0,CF!L57/1000000&lt;0.5),"0",ROUND(CF!L57/1000000,0)))</f>
        <v>0</v>
      </c>
    </row>
    <row r="58" spans="2:12" ht="13.5" customHeight="1" thickBot="1" x14ac:dyDescent="0.25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IF(AND(CF!L58/1000000&lt;0,CF!L58/1000000&gt;-0.5),"△0",IF(AND(CF!L58/1000000&gt;0,CF!L58/1000000&lt;0.5),"0",ROUND(CF!L58/1000000,0)))</f>
        <v>0</v>
      </c>
    </row>
    <row r="59" spans="2:12" ht="13.5" customHeight="1" thickBot="1" x14ac:dyDescent="0.25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IF(AND(CF!L59/1000000&lt;0,CF!L59/1000000&gt;-0.5),"△0",IF(AND(CF!L59/1000000&gt;0,CF!L59/1000000&lt;0.5),"0",ROUND(CF!L59/1000000,0)))</f>
        <v>5</v>
      </c>
    </row>
    <row r="60" spans="2:12" ht="3" customHeight="1" x14ac:dyDescent="0.2">
      <c r="B60" s="3"/>
      <c r="C60" s="3"/>
      <c r="D60" s="9"/>
      <c r="E60" s="100"/>
      <c r="F60" s="100"/>
      <c r="G60" s="100"/>
      <c r="H60" s="99"/>
    </row>
    <row r="61" spans="2:12" ht="13.5" customHeight="1" x14ac:dyDescent="0.2">
      <c r="B61" s="3"/>
      <c r="C61" s="3"/>
      <c r="D61" s="9"/>
      <c r="E61" s="100"/>
      <c r="F61" s="100"/>
      <c r="G61" s="100"/>
      <c r="H61" s="101"/>
    </row>
    <row r="62" spans="2:12" ht="13.5" customHeight="1" x14ac:dyDescent="0.2">
      <c r="B62" s="3"/>
      <c r="C62" s="3"/>
      <c r="D62" s="9"/>
      <c r="E62" s="100"/>
      <c r="F62" s="100"/>
      <c r="G62" s="100"/>
      <c r="H62" s="100"/>
    </row>
    <row r="63" spans="2:12" ht="13.5" customHeight="1" x14ac:dyDescent="0.2">
      <c r="B63" s="3"/>
      <c r="C63" s="3"/>
      <c r="D63" s="9"/>
      <c r="E63" s="100"/>
      <c r="F63" s="100"/>
      <c r="G63" s="100"/>
      <c r="H63" s="100"/>
    </row>
    <row r="64" spans="2:12" ht="13.5" customHeight="1" x14ac:dyDescent="0.2">
      <c r="B64" s="3"/>
      <c r="C64" s="3"/>
      <c r="D64" s="9"/>
      <c r="E64" s="100"/>
      <c r="F64" s="100"/>
      <c r="G64" s="100"/>
      <c r="H64" s="100"/>
    </row>
    <row r="65" spans="1:11" ht="13.5" customHeight="1" x14ac:dyDescent="0.2">
      <c r="B65" s="3"/>
      <c r="C65" s="3"/>
      <c r="D65" s="100"/>
      <c r="E65" s="3"/>
      <c r="F65" s="3"/>
      <c r="G65" s="100"/>
      <c r="H65" s="100"/>
    </row>
    <row r="66" spans="1:11" ht="13.5" customHeight="1" x14ac:dyDescent="0.2">
      <c r="B66" s="3"/>
      <c r="C66" s="3"/>
      <c r="D66" s="9"/>
      <c r="E66" s="100"/>
      <c r="F66" s="100"/>
      <c r="G66" s="100"/>
      <c r="H66" s="100"/>
    </row>
    <row r="67" spans="1:11" ht="13.5" customHeight="1" x14ac:dyDescent="0.2">
      <c r="B67" s="3"/>
      <c r="C67" s="3"/>
      <c r="D67" s="9"/>
      <c r="E67" s="100"/>
      <c r="F67" s="100"/>
      <c r="G67" s="100"/>
      <c r="H67" s="100"/>
    </row>
    <row r="68" spans="1:11" ht="13.5" customHeight="1" x14ac:dyDescent="0.2">
      <c r="B68" s="3"/>
      <c r="C68" s="3"/>
      <c r="D68" s="9"/>
      <c r="E68" s="100"/>
      <c r="F68" s="100"/>
      <c r="G68" s="100"/>
      <c r="H68" s="100"/>
    </row>
    <row r="69" spans="1:11" ht="13.5" customHeight="1" x14ac:dyDescent="0.2">
      <c r="B69" s="3"/>
      <c r="C69" s="3"/>
      <c r="D69" s="9"/>
      <c r="E69" s="100"/>
      <c r="F69" s="100"/>
      <c r="G69" s="100"/>
      <c r="H69" s="100"/>
    </row>
    <row r="70" spans="1:11" ht="13.5" customHeight="1" x14ac:dyDescent="0.2">
      <c r="B70" s="3"/>
      <c r="C70" s="3"/>
      <c r="D70" s="9"/>
      <c r="E70" s="100"/>
      <c r="F70" s="100"/>
      <c r="G70" s="100"/>
      <c r="H70" s="100"/>
    </row>
    <row r="71" spans="1:11" ht="13.5" customHeight="1" x14ac:dyDescent="0.2">
      <c r="B71" s="3"/>
      <c r="C71" s="3"/>
      <c r="D71" s="9"/>
      <c r="E71" s="100"/>
      <c r="F71" s="100"/>
      <c r="G71" s="100"/>
      <c r="H71" s="100"/>
    </row>
    <row r="72" spans="1:11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/>
    <row r="74" spans="1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2">
      <c r="A77" s="3"/>
    </row>
    <row r="78" spans="1:11" s="3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" x14ac:dyDescent="0.2"/>
  <cols>
    <col min="1" max="1" width="1.36328125" customWidth="1"/>
    <col min="2" max="2" width="1.453125" customWidth="1"/>
    <col min="3" max="4" width="1.6328125" customWidth="1"/>
    <col min="5" max="5" width="1.453125" customWidth="1"/>
    <col min="6" max="6" width="1.6328125" customWidth="1"/>
    <col min="7" max="13" width="2.08984375" customWidth="1"/>
    <col min="14" max="14" width="2.6328125" customWidth="1"/>
    <col min="15" max="19" width="8.6328125" customWidth="1"/>
    <col min="20" max="20" width="8.453125" customWidth="1"/>
    <col min="21" max="21" width="0.90625" customWidth="1"/>
  </cols>
  <sheetData>
    <row r="1" spans="1:21" ht="18" customHeight="1" x14ac:dyDescent="0.2">
      <c r="A1" s="1"/>
      <c r="B1" s="1"/>
      <c r="C1" s="295" t="s">
        <v>105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2"/>
    </row>
    <row r="2" spans="1:21" ht="29.25" customHeight="1" x14ac:dyDescent="0.2">
      <c r="A2" s="296" t="s">
        <v>106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1"/>
    </row>
    <row r="3" spans="1:21" ht="13.5" customHeight="1" x14ac:dyDescent="0.2">
      <c r="A3" s="297" t="s">
        <v>61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1"/>
    </row>
    <row r="4" spans="1:21" ht="13.5" customHeight="1" x14ac:dyDescent="0.2">
      <c r="A4" s="297" t="s">
        <v>169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1"/>
    </row>
    <row r="5" spans="1:21" ht="15.75" customHeight="1" thickBot="1" x14ac:dyDescent="0.3">
      <c r="A5" s="1"/>
      <c r="B5" s="1"/>
      <c r="C5" s="1"/>
      <c r="D5" s="7"/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8"/>
      <c r="Q5" s="6"/>
      <c r="R5" s="6"/>
      <c r="S5" s="6"/>
      <c r="T5" s="1" t="s">
        <v>0</v>
      </c>
      <c r="U5" s="1"/>
    </row>
    <row r="6" spans="1:21" ht="14.15" customHeight="1" thickBot="1" x14ac:dyDescent="0.3">
      <c r="A6" s="298" t="s">
        <v>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300"/>
      <c r="O6" s="301" t="s">
        <v>2</v>
      </c>
      <c r="P6" s="302"/>
      <c r="Q6" s="6"/>
      <c r="R6" s="6"/>
      <c r="S6" s="6"/>
      <c r="T6" s="1"/>
      <c r="U6" s="1"/>
    </row>
    <row r="7" spans="1:21" ht="12" customHeight="1" x14ac:dyDescent="0.2">
      <c r="A7" s="23"/>
      <c r="B7" s="24"/>
      <c r="C7" s="25" t="s">
        <v>107</v>
      </c>
      <c r="D7" s="25"/>
      <c r="E7" s="25"/>
      <c r="F7" s="25"/>
      <c r="G7" s="26"/>
      <c r="H7" s="25"/>
      <c r="I7" s="25"/>
      <c r="J7" s="25"/>
      <c r="K7" s="25"/>
      <c r="L7" s="26"/>
      <c r="M7" s="26"/>
      <c r="N7" s="26"/>
      <c r="O7" s="303"/>
      <c r="P7" s="304"/>
      <c r="Q7" s="1"/>
      <c r="R7" s="1"/>
      <c r="S7" s="1"/>
      <c r="T7" s="1"/>
      <c r="U7" s="1"/>
    </row>
    <row r="8" spans="1:21" ht="12" customHeight="1" x14ac:dyDescent="0.2">
      <c r="A8" s="27"/>
      <c r="B8" s="1"/>
      <c r="C8" s="1"/>
      <c r="D8" s="28" t="s">
        <v>108</v>
      </c>
      <c r="E8" s="28"/>
      <c r="F8" s="28"/>
      <c r="G8" s="28"/>
      <c r="H8" s="28"/>
      <c r="I8" s="28"/>
      <c r="J8" s="28"/>
      <c r="K8" s="28"/>
      <c r="L8" s="29"/>
      <c r="M8" s="29"/>
      <c r="N8" s="29"/>
      <c r="O8" s="293"/>
      <c r="P8" s="294"/>
      <c r="Q8" s="1"/>
      <c r="R8" s="1"/>
      <c r="S8" s="1"/>
      <c r="T8" s="1"/>
      <c r="U8" s="1"/>
    </row>
    <row r="9" spans="1:21" ht="12" customHeight="1" x14ac:dyDescent="0.2">
      <c r="A9" s="27"/>
      <c r="B9" s="1"/>
      <c r="C9" s="1"/>
      <c r="D9" s="28"/>
      <c r="E9" s="28" t="s">
        <v>62</v>
      </c>
      <c r="F9" s="28"/>
      <c r="G9" s="28"/>
      <c r="H9" s="28"/>
      <c r="I9" s="28"/>
      <c r="J9" s="28"/>
      <c r="K9" s="28"/>
      <c r="L9" s="29"/>
      <c r="M9" s="29"/>
      <c r="N9" s="29"/>
      <c r="O9" s="293"/>
      <c r="P9" s="294"/>
      <c r="Q9" s="1"/>
      <c r="R9" s="1" t="s">
        <v>174</v>
      </c>
      <c r="S9" s="1"/>
      <c r="T9" s="1"/>
      <c r="U9" s="1"/>
    </row>
    <row r="10" spans="1:21" ht="12" customHeight="1" x14ac:dyDescent="0.2">
      <c r="A10" s="27"/>
      <c r="B10" s="1"/>
      <c r="C10" s="1"/>
      <c r="D10" s="28"/>
      <c r="E10" s="28"/>
      <c r="F10" s="28" t="s">
        <v>109</v>
      </c>
      <c r="G10" s="28"/>
      <c r="H10" s="28"/>
      <c r="I10" s="28"/>
      <c r="J10" s="28"/>
      <c r="K10" s="28"/>
      <c r="L10" s="29"/>
      <c r="M10" s="29"/>
      <c r="N10" s="29"/>
      <c r="O10" s="293"/>
      <c r="P10" s="294"/>
      <c r="Q10" s="1"/>
      <c r="R10" s="1"/>
      <c r="S10" s="1"/>
      <c r="T10" s="1"/>
      <c r="U10" s="1"/>
    </row>
    <row r="11" spans="1:21" ht="12" customHeight="1" x14ac:dyDescent="0.2">
      <c r="A11" s="27"/>
      <c r="B11" s="1"/>
      <c r="C11" s="1"/>
      <c r="D11" s="28"/>
      <c r="E11" s="28"/>
      <c r="F11" s="28" t="s">
        <v>63</v>
      </c>
      <c r="G11" s="28"/>
      <c r="H11" s="28"/>
      <c r="I11" s="28"/>
      <c r="J11" s="28"/>
      <c r="K11" s="28"/>
      <c r="L11" s="29"/>
      <c r="M11" s="29"/>
      <c r="N11" s="29"/>
      <c r="O11" s="293"/>
      <c r="P11" s="294"/>
      <c r="Q11" s="1"/>
      <c r="R11" s="1"/>
      <c r="S11" s="1"/>
      <c r="T11" s="1"/>
      <c r="U11" s="1"/>
    </row>
    <row r="12" spans="1:21" ht="12" customHeight="1" x14ac:dyDescent="0.2">
      <c r="A12" s="27"/>
      <c r="B12" s="1"/>
      <c r="C12" s="1"/>
      <c r="D12" s="28"/>
      <c r="E12" s="28"/>
      <c r="F12" s="28" t="s">
        <v>64</v>
      </c>
      <c r="G12" s="28"/>
      <c r="H12" s="28"/>
      <c r="I12" s="28"/>
      <c r="J12" s="28"/>
      <c r="K12" s="28"/>
      <c r="L12" s="29"/>
      <c r="M12" s="29"/>
      <c r="N12" s="29"/>
      <c r="O12" s="293"/>
      <c r="P12" s="294"/>
      <c r="Q12" s="1"/>
      <c r="R12" s="1"/>
      <c r="S12" s="1"/>
      <c r="T12" s="1"/>
      <c r="U12" s="1"/>
    </row>
    <row r="13" spans="1:21" ht="12" customHeight="1" x14ac:dyDescent="0.2">
      <c r="A13" s="27"/>
      <c r="B13" s="1"/>
      <c r="C13" s="1"/>
      <c r="D13" s="28"/>
      <c r="E13" s="28"/>
      <c r="F13" s="28" t="s">
        <v>37</v>
      </c>
      <c r="G13" s="28"/>
      <c r="H13" s="28"/>
      <c r="I13" s="28"/>
      <c r="J13" s="28"/>
      <c r="K13" s="28"/>
      <c r="L13" s="29"/>
      <c r="M13" s="29"/>
      <c r="N13" s="29"/>
      <c r="O13" s="293"/>
      <c r="P13" s="294"/>
      <c r="Q13" s="1"/>
      <c r="R13" s="1"/>
      <c r="S13" s="1"/>
      <c r="T13" s="1"/>
      <c r="U13" s="1"/>
    </row>
    <row r="14" spans="1:21" ht="12" customHeight="1" x14ac:dyDescent="0.2">
      <c r="A14" s="27"/>
      <c r="B14" s="1"/>
      <c r="C14" s="1"/>
      <c r="D14" s="28"/>
      <c r="E14" s="28" t="s">
        <v>65</v>
      </c>
      <c r="F14" s="28"/>
      <c r="G14" s="28"/>
      <c r="H14" s="28"/>
      <c r="I14" s="28"/>
      <c r="J14" s="28"/>
      <c r="K14" s="28"/>
      <c r="L14" s="29"/>
      <c r="M14" s="29"/>
      <c r="N14" s="29"/>
      <c r="O14" s="293"/>
      <c r="P14" s="294"/>
      <c r="Q14" s="1"/>
      <c r="R14" s="1"/>
      <c r="S14" s="1"/>
      <c r="T14" s="1"/>
      <c r="U14" s="1"/>
    </row>
    <row r="15" spans="1:21" ht="12" customHeight="1" x14ac:dyDescent="0.2">
      <c r="A15" s="27"/>
      <c r="B15" s="1"/>
      <c r="C15" s="1"/>
      <c r="D15" s="28"/>
      <c r="E15" s="28"/>
      <c r="F15" s="28" t="s">
        <v>66</v>
      </c>
      <c r="G15" s="28"/>
      <c r="H15" s="28"/>
      <c r="I15" s="28"/>
      <c r="J15" s="28"/>
      <c r="K15" s="28"/>
      <c r="L15" s="29"/>
      <c r="M15" s="29"/>
      <c r="N15" s="29"/>
      <c r="O15" s="293"/>
      <c r="P15" s="294"/>
      <c r="Q15" s="1"/>
      <c r="R15" s="1"/>
      <c r="S15" s="1"/>
      <c r="T15" s="1"/>
      <c r="U15" s="1"/>
    </row>
    <row r="16" spans="1:21" ht="12" customHeight="1" x14ac:dyDescent="0.2">
      <c r="A16" s="27"/>
      <c r="B16" s="1"/>
      <c r="C16" s="1"/>
      <c r="D16" s="28"/>
      <c r="E16" s="28"/>
      <c r="F16" s="28" t="s">
        <v>67</v>
      </c>
      <c r="G16" s="28"/>
      <c r="H16" s="28"/>
      <c r="I16" s="28"/>
      <c r="J16" s="28"/>
      <c r="K16" s="28"/>
      <c r="L16" s="29"/>
      <c r="M16" s="29"/>
      <c r="N16" s="29"/>
      <c r="O16" s="293"/>
      <c r="P16" s="294"/>
      <c r="Q16" s="1"/>
      <c r="R16" s="1"/>
      <c r="S16" s="1"/>
      <c r="T16" s="1"/>
      <c r="U16" s="1"/>
    </row>
    <row r="17" spans="1:21" ht="12" customHeight="1" x14ac:dyDescent="0.2">
      <c r="A17" s="27"/>
      <c r="B17" s="1"/>
      <c r="C17" s="1"/>
      <c r="D17" s="28"/>
      <c r="E17" s="28"/>
      <c r="F17" s="28" t="s">
        <v>68</v>
      </c>
      <c r="G17" s="28"/>
      <c r="H17" s="28"/>
      <c r="I17" s="28"/>
      <c r="J17" s="28"/>
      <c r="K17" s="28"/>
      <c r="L17" s="29"/>
      <c r="M17" s="29"/>
      <c r="N17" s="29"/>
      <c r="O17" s="293"/>
      <c r="P17" s="294"/>
      <c r="Q17" s="1"/>
      <c r="R17" s="1"/>
      <c r="S17" s="1"/>
      <c r="T17" s="1"/>
      <c r="U17" s="1"/>
    </row>
    <row r="18" spans="1:21" ht="12" customHeight="1" x14ac:dyDescent="0.2">
      <c r="A18" s="27"/>
      <c r="B18" s="1"/>
      <c r="C18" s="1"/>
      <c r="D18" s="28"/>
      <c r="E18" s="28"/>
      <c r="F18" s="28" t="s">
        <v>37</v>
      </c>
      <c r="G18" s="28"/>
      <c r="H18" s="28"/>
      <c r="I18" s="28"/>
      <c r="J18" s="28"/>
      <c r="K18" s="28"/>
      <c r="L18" s="29"/>
      <c r="M18" s="29"/>
      <c r="N18" s="29"/>
      <c r="O18" s="293"/>
      <c r="P18" s="294"/>
      <c r="Q18" s="1"/>
      <c r="R18" s="1"/>
      <c r="S18" s="1"/>
      <c r="T18" s="1"/>
      <c r="U18" s="1"/>
    </row>
    <row r="19" spans="1:21" ht="12" customHeight="1" x14ac:dyDescent="0.2">
      <c r="A19" s="27"/>
      <c r="B19" s="1"/>
      <c r="C19" s="1"/>
      <c r="D19" s="28"/>
      <c r="E19" s="28" t="s">
        <v>110</v>
      </c>
      <c r="F19" s="28"/>
      <c r="G19" s="28"/>
      <c r="H19" s="28"/>
      <c r="I19" s="28"/>
      <c r="J19" s="28"/>
      <c r="K19" s="28"/>
      <c r="L19" s="29"/>
      <c r="M19" s="29"/>
      <c r="N19" s="29"/>
      <c r="O19" s="293"/>
      <c r="P19" s="294"/>
      <c r="Q19" s="1"/>
      <c r="R19" s="1"/>
      <c r="S19" s="104"/>
      <c r="T19" s="104"/>
      <c r="U19" s="104"/>
    </row>
    <row r="20" spans="1:21" ht="12" customHeight="1" x14ac:dyDescent="0.2">
      <c r="A20" s="27"/>
      <c r="B20" s="1"/>
      <c r="C20" s="1"/>
      <c r="D20" s="28"/>
      <c r="E20" s="28"/>
      <c r="F20" s="29" t="s">
        <v>69</v>
      </c>
      <c r="G20" s="29"/>
      <c r="H20" s="28"/>
      <c r="I20" s="29"/>
      <c r="J20" s="28"/>
      <c r="K20" s="28"/>
      <c r="L20" s="29"/>
      <c r="M20" s="29"/>
      <c r="N20" s="29"/>
      <c r="O20" s="293"/>
      <c r="P20" s="294"/>
      <c r="Q20" s="1"/>
      <c r="R20" s="1"/>
      <c r="S20" s="104"/>
      <c r="T20" s="104"/>
      <c r="U20" s="104"/>
    </row>
    <row r="21" spans="1:21" ht="12" customHeight="1" x14ac:dyDescent="0.2">
      <c r="A21" s="27"/>
      <c r="B21" s="1"/>
      <c r="C21" s="1"/>
      <c r="D21" s="28"/>
      <c r="E21" s="28"/>
      <c r="F21" s="28" t="s">
        <v>70</v>
      </c>
      <c r="G21" s="28"/>
      <c r="H21" s="28"/>
      <c r="I21" s="28"/>
      <c r="J21" s="28"/>
      <c r="K21" s="28"/>
      <c r="L21" s="29"/>
      <c r="M21" s="29"/>
      <c r="N21" s="29"/>
      <c r="O21" s="293"/>
      <c r="P21" s="294"/>
      <c r="Q21" s="1"/>
      <c r="R21" s="1"/>
      <c r="S21" s="104"/>
      <c r="T21" s="104"/>
      <c r="U21" s="104"/>
    </row>
    <row r="22" spans="1:21" ht="12" customHeight="1" x14ac:dyDescent="0.2">
      <c r="A22" s="27"/>
      <c r="B22" s="1"/>
      <c r="C22" s="1"/>
      <c r="D22" s="28"/>
      <c r="E22" s="28"/>
      <c r="F22" s="28" t="s">
        <v>16</v>
      </c>
      <c r="G22" s="28"/>
      <c r="H22" s="28"/>
      <c r="I22" s="28"/>
      <c r="J22" s="28"/>
      <c r="K22" s="28"/>
      <c r="L22" s="29"/>
      <c r="M22" s="29"/>
      <c r="N22" s="29"/>
      <c r="O22" s="293"/>
      <c r="P22" s="294"/>
      <c r="Q22" s="1"/>
      <c r="R22" s="1"/>
      <c r="S22" s="104"/>
      <c r="T22" s="104"/>
      <c r="U22" s="104"/>
    </row>
    <row r="23" spans="1:21" ht="12" customHeight="1" x14ac:dyDescent="0.2">
      <c r="A23" s="27"/>
      <c r="B23" s="1"/>
      <c r="C23" s="1"/>
      <c r="D23" s="30" t="s">
        <v>71</v>
      </c>
      <c r="E23" s="30"/>
      <c r="F23" s="28"/>
      <c r="G23" s="30"/>
      <c r="H23" s="28"/>
      <c r="I23" s="28"/>
      <c r="J23" s="28"/>
      <c r="K23" s="28"/>
      <c r="L23" s="29"/>
      <c r="M23" s="29"/>
      <c r="N23" s="29"/>
      <c r="O23" s="293"/>
      <c r="P23" s="294"/>
      <c r="Q23" s="1"/>
      <c r="R23" s="1"/>
      <c r="S23" s="104"/>
      <c r="T23" s="104"/>
      <c r="U23" s="104"/>
    </row>
    <row r="24" spans="1:21" ht="12" customHeight="1" x14ac:dyDescent="0.2">
      <c r="A24" s="27"/>
      <c r="B24" s="1"/>
      <c r="C24" s="1"/>
      <c r="D24" s="28"/>
      <c r="E24" s="28" t="s">
        <v>72</v>
      </c>
      <c r="F24" s="28"/>
      <c r="G24" s="29"/>
      <c r="H24" s="28"/>
      <c r="I24" s="28"/>
      <c r="J24" s="28"/>
      <c r="K24" s="28"/>
      <c r="L24" s="29"/>
      <c r="M24" s="29"/>
      <c r="N24" s="29"/>
      <c r="O24" s="293"/>
      <c r="P24" s="294"/>
      <c r="Q24" s="1"/>
      <c r="R24" s="1"/>
      <c r="S24" s="104"/>
      <c r="T24" s="104"/>
      <c r="U24" s="104"/>
    </row>
    <row r="25" spans="1:21" ht="12" customHeight="1" x14ac:dyDescent="0.2">
      <c r="A25" s="27"/>
      <c r="B25" s="1"/>
      <c r="C25" s="1"/>
      <c r="D25" s="28"/>
      <c r="E25" s="28" t="s">
        <v>73</v>
      </c>
      <c r="F25" s="28"/>
      <c r="G25" s="29"/>
      <c r="H25" s="28"/>
      <c r="I25" s="28"/>
      <c r="J25" s="28"/>
      <c r="K25" s="28"/>
      <c r="L25" s="29"/>
      <c r="M25" s="29"/>
      <c r="N25" s="29"/>
      <c r="O25" s="293"/>
      <c r="P25" s="294"/>
      <c r="Q25" s="1"/>
      <c r="R25" s="1"/>
      <c r="S25" s="1"/>
      <c r="T25" s="1"/>
      <c r="U25" s="1"/>
    </row>
    <row r="26" spans="1:21" ht="12" customHeight="1" x14ac:dyDescent="0.2">
      <c r="A26" s="27"/>
      <c r="B26" s="1"/>
      <c r="C26" s="1"/>
      <c r="D26" s="28"/>
      <c r="E26" s="28" t="s">
        <v>74</v>
      </c>
      <c r="F26" s="28"/>
      <c r="G26" s="28"/>
      <c r="H26" s="28"/>
      <c r="I26" s="28"/>
      <c r="J26" s="28"/>
      <c r="K26" s="28"/>
      <c r="L26" s="29"/>
      <c r="M26" s="29"/>
      <c r="N26" s="29"/>
      <c r="O26" s="293"/>
      <c r="P26" s="294"/>
      <c r="Q26" s="1"/>
      <c r="R26" s="1"/>
      <c r="S26" s="1"/>
      <c r="T26" s="1"/>
      <c r="U26" s="1"/>
    </row>
    <row r="27" spans="1:21" ht="12" customHeight="1" x14ac:dyDescent="0.2">
      <c r="A27" s="27"/>
      <c r="B27" s="1"/>
      <c r="C27" s="1"/>
      <c r="D27" s="28"/>
      <c r="E27" s="31" t="s">
        <v>175</v>
      </c>
      <c r="F27" s="31"/>
      <c r="G27" s="28"/>
      <c r="H27" s="31"/>
      <c r="I27" s="31"/>
      <c r="J27" s="31"/>
      <c r="K27" s="31"/>
      <c r="L27" s="32"/>
      <c r="M27" s="32"/>
      <c r="N27" s="32"/>
      <c r="O27" s="293"/>
      <c r="P27" s="294"/>
      <c r="Q27" s="1"/>
      <c r="R27" s="1"/>
      <c r="S27" s="1"/>
      <c r="T27" s="1"/>
      <c r="U27" s="1"/>
    </row>
    <row r="28" spans="1:21" ht="12" customHeight="1" x14ac:dyDescent="0.2">
      <c r="A28" s="27"/>
      <c r="B28" s="1"/>
      <c r="C28" s="33" t="s">
        <v>75</v>
      </c>
      <c r="D28" s="33"/>
      <c r="E28" s="31"/>
      <c r="F28" s="31"/>
      <c r="G28" s="31"/>
      <c r="H28" s="31"/>
      <c r="I28" s="31"/>
      <c r="J28" s="32"/>
      <c r="K28" s="32"/>
      <c r="L28" s="32"/>
      <c r="M28" s="305"/>
      <c r="N28" s="306"/>
      <c r="O28" s="293"/>
      <c r="P28" s="294"/>
      <c r="Q28" s="1"/>
      <c r="R28" s="1"/>
      <c r="S28" s="1"/>
      <c r="T28" s="1"/>
      <c r="U28" s="1"/>
    </row>
    <row r="29" spans="1:21" ht="12" customHeight="1" x14ac:dyDescent="0.2">
      <c r="A29" s="27"/>
      <c r="B29" s="1"/>
      <c r="C29" s="1"/>
      <c r="D29" s="34" t="s">
        <v>76</v>
      </c>
      <c r="E29" s="34"/>
      <c r="F29" s="28"/>
      <c r="G29" s="28"/>
      <c r="H29" s="28"/>
      <c r="I29" s="28"/>
      <c r="J29" s="35"/>
      <c r="K29" s="35"/>
      <c r="L29" s="35"/>
      <c r="M29" s="305"/>
      <c r="N29" s="306"/>
      <c r="O29" s="293"/>
      <c r="P29" s="294"/>
      <c r="Q29" s="1"/>
      <c r="R29" s="1"/>
      <c r="S29" s="1"/>
      <c r="T29" s="1"/>
      <c r="U29" s="1"/>
    </row>
    <row r="30" spans="1:21" ht="12" customHeight="1" x14ac:dyDescent="0.2">
      <c r="A30" s="27"/>
      <c r="B30" s="1"/>
      <c r="C30" s="1"/>
      <c r="D30" s="28" t="s">
        <v>37</v>
      </c>
      <c r="E30" s="28"/>
      <c r="F30" s="29"/>
      <c r="G30" s="28"/>
      <c r="H30" s="28"/>
      <c r="I30" s="28"/>
      <c r="J30" s="35"/>
      <c r="K30" s="35"/>
      <c r="L30" s="35"/>
      <c r="M30" s="305"/>
      <c r="N30" s="306"/>
      <c r="O30" s="293"/>
      <c r="P30" s="294"/>
      <c r="Q30" s="110"/>
      <c r="R30" s="36"/>
      <c r="S30" s="36"/>
      <c r="T30" s="36"/>
      <c r="U30" s="1"/>
    </row>
    <row r="31" spans="1:21" ht="12" customHeight="1" x14ac:dyDescent="0.2">
      <c r="A31" s="37"/>
      <c r="B31" s="38" t="s">
        <v>77</v>
      </c>
      <c r="C31" s="38"/>
      <c r="D31" s="39"/>
      <c r="E31" s="39"/>
      <c r="F31" s="38"/>
      <c r="G31" s="39"/>
      <c r="H31" s="39"/>
      <c r="I31" s="39"/>
      <c r="J31" s="40"/>
      <c r="K31" s="40"/>
      <c r="L31" s="40"/>
      <c r="M31" s="41"/>
      <c r="N31" s="41"/>
      <c r="O31" s="13"/>
      <c r="P31" s="106"/>
      <c r="Q31" s="36"/>
      <c r="R31" s="36"/>
      <c r="S31" s="36"/>
      <c r="T31" s="36"/>
      <c r="U31" s="1"/>
    </row>
    <row r="32" spans="1:21" ht="12" customHeight="1" x14ac:dyDescent="0.2">
      <c r="A32" s="27"/>
      <c r="B32" s="29"/>
      <c r="C32" s="28" t="s">
        <v>78</v>
      </c>
      <c r="D32" s="28"/>
      <c r="E32" s="28"/>
      <c r="F32" s="29"/>
      <c r="G32" s="28"/>
      <c r="H32" s="28"/>
      <c r="I32" s="28"/>
      <c r="J32" s="35"/>
      <c r="K32" s="35"/>
      <c r="L32" s="35"/>
      <c r="M32" s="4"/>
      <c r="N32" s="4"/>
      <c r="O32" s="102"/>
      <c r="P32" s="103"/>
      <c r="Q32" s="36"/>
      <c r="R32" s="36"/>
      <c r="S32" s="36"/>
      <c r="T32" s="36"/>
      <c r="U32" s="1"/>
    </row>
    <row r="33" spans="1:21" ht="12" customHeight="1" x14ac:dyDescent="0.2">
      <c r="A33" s="27"/>
      <c r="B33" s="29"/>
      <c r="C33" s="28"/>
      <c r="D33" s="28" t="s">
        <v>79</v>
      </c>
      <c r="E33" s="28"/>
      <c r="F33" s="29"/>
      <c r="G33" s="28"/>
      <c r="H33" s="28"/>
      <c r="I33" s="28"/>
      <c r="J33" s="35"/>
      <c r="K33" s="35"/>
      <c r="L33" s="35"/>
      <c r="M33" s="4"/>
      <c r="N33" s="4"/>
      <c r="O33" s="102"/>
      <c r="P33" s="103"/>
      <c r="Q33" s="36"/>
      <c r="R33" s="36"/>
      <c r="S33" s="36"/>
      <c r="T33" s="36"/>
      <c r="U33" s="1"/>
    </row>
    <row r="34" spans="1:21" ht="12" customHeight="1" x14ac:dyDescent="0.2">
      <c r="A34" s="27"/>
      <c r="B34" s="1"/>
      <c r="C34" s="1"/>
      <c r="D34" s="30" t="s">
        <v>80</v>
      </c>
      <c r="E34" s="30"/>
      <c r="F34" s="28"/>
      <c r="G34" s="30"/>
      <c r="H34" s="28"/>
      <c r="I34" s="28"/>
      <c r="J34" s="31"/>
      <c r="K34" s="31"/>
      <c r="L34" s="32"/>
      <c r="M34" s="32"/>
      <c r="N34" s="32"/>
      <c r="O34" s="293"/>
      <c r="P34" s="294"/>
      <c r="Q34" s="1"/>
      <c r="R34" s="1"/>
      <c r="S34" s="1"/>
      <c r="T34" s="1"/>
      <c r="U34" s="1"/>
    </row>
    <row r="35" spans="1:21" ht="12" customHeight="1" x14ac:dyDescent="0.2">
      <c r="A35" s="27"/>
      <c r="B35" s="1"/>
      <c r="C35" s="1"/>
      <c r="D35" s="29" t="s">
        <v>81</v>
      </c>
      <c r="E35" s="29"/>
      <c r="F35" s="28"/>
      <c r="G35" s="29"/>
      <c r="H35" s="28"/>
      <c r="I35" s="29"/>
      <c r="J35" s="28"/>
      <c r="K35" s="28"/>
      <c r="L35" s="29"/>
      <c r="M35" s="29"/>
      <c r="N35" s="29"/>
      <c r="O35" s="293"/>
      <c r="P35" s="294"/>
      <c r="Q35" s="1"/>
      <c r="R35" s="1"/>
      <c r="S35" s="1"/>
      <c r="T35" s="1"/>
      <c r="U35" s="1"/>
    </row>
    <row r="36" spans="1:21" ht="12" customHeight="1" x14ac:dyDescent="0.2">
      <c r="A36" s="27"/>
      <c r="B36" s="1"/>
      <c r="C36" s="1"/>
      <c r="D36" s="28" t="s">
        <v>82</v>
      </c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3"/>
      <c r="P36" s="294"/>
      <c r="Q36" s="1"/>
      <c r="R36" s="1"/>
      <c r="S36" s="1"/>
      <c r="T36" s="1"/>
      <c r="U36" s="1"/>
    </row>
    <row r="37" spans="1:21" ht="12" customHeight="1" x14ac:dyDescent="0.2">
      <c r="A37" s="27"/>
      <c r="B37" s="1"/>
      <c r="C37" s="1"/>
      <c r="D37" s="28" t="s">
        <v>37</v>
      </c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3"/>
      <c r="P37" s="294"/>
      <c r="Q37" s="1"/>
      <c r="R37" s="1"/>
      <c r="S37" s="1"/>
      <c r="T37" s="1"/>
      <c r="U37" s="1"/>
    </row>
    <row r="38" spans="1:21" ht="12" customHeight="1" thickBot="1" x14ac:dyDescent="0.25">
      <c r="A38" s="27"/>
      <c r="B38" s="1"/>
      <c r="C38" s="28" t="s">
        <v>111</v>
      </c>
      <c r="D38" s="28"/>
      <c r="E38" s="28"/>
      <c r="F38" s="28"/>
      <c r="G38" s="28"/>
      <c r="H38" s="28"/>
      <c r="I38" s="28"/>
      <c r="J38" s="35"/>
      <c r="K38" s="35"/>
      <c r="L38" s="35"/>
      <c r="M38" s="305"/>
      <c r="N38" s="306"/>
      <c r="O38" s="293"/>
      <c r="P38" s="294"/>
      <c r="Q38" s="1"/>
      <c r="R38" s="1"/>
      <c r="S38" s="1"/>
      <c r="T38" s="1"/>
      <c r="U38" s="1"/>
    </row>
    <row r="39" spans="1:21" ht="12" customHeight="1" x14ac:dyDescent="0.2">
      <c r="A39" s="27"/>
      <c r="B39" s="1"/>
      <c r="C39" s="1"/>
      <c r="D39" s="28" t="s">
        <v>84</v>
      </c>
      <c r="E39" s="28"/>
      <c r="F39" s="28"/>
      <c r="G39" s="28"/>
      <c r="H39" s="28"/>
      <c r="I39" s="28"/>
      <c r="J39" s="35"/>
      <c r="K39" s="35"/>
      <c r="L39" s="35"/>
      <c r="M39" s="305"/>
      <c r="N39" s="306"/>
      <c r="O39" s="293"/>
      <c r="P39" s="294"/>
      <c r="Q39" s="309" t="s">
        <v>2</v>
      </c>
      <c r="R39" s="310"/>
      <c r="S39" s="310"/>
      <c r="T39" s="311"/>
      <c r="U39" s="1"/>
    </row>
    <row r="40" spans="1:21" ht="12" customHeight="1" thickBot="1" x14ac:dyDescent="0.25">
      <c r="A40" s="27"/>
      <c r="B40" s="1"/>
      <c r="C40" s="1"/>
      <c r="D40" s="28" t="s">
        <v>16</v>
      </c>
      <c r="E40" s="28"/>
      <c r="F40" s="28"/>
      <c r="G40" s="28"/>
      <c r="H40" s="28"/>
      <c r="I40" s="28"/>
      <c r="J40" s="35"/>
      <c r="K40" s="35"/>
      <c r="L40" s="35"/>
      <c r="M40" s="305"/>
      <c r="N40" s="306"/>
      <c r="O40" s="293"/>
      <c r="P40" s="294"/>
      <c r="Q40" s="312" t="s">
        <v>176</v>
      </c>
      <c r="R40" s="313"/>
      <c r="S40" s="314" t="s">
        <v>112</v>
      </c>
      <c r="T40" s="315"/>
      <c r="U40" s="1"/>
    </row>
    <row r="41" spans="1:21" ht="12" customHeight="1" x14ac:dyDescent="0.2">
      <c r="A41" s="37"/>
      <c r="B41" s="38" t="s">
        <v>177</v>
      </c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13"/>
      <c r="P41" s="106"/>
      <c r="Q41" s="316"/>
      <c r="R41" s="317"/>
      <c r="S41" s="318"/>
      <c r="T41" s="319"/>
      <c r="U41" s="1"/>
    </row>
    <row r="42" spans="1:21" ht="12" customHeight="1" x14ac:dyDescent="0.2">
      <c r="A42" s="27"/>
      <c r="B42" s="29" t="s">
        <v>92</v>
      </c>
      <c r="C42" s="29"/>
      <c r="D42" s="29"/>
      <c r="E42" s="35"/>
      <c r="F42" s="35"/>
      <c r="G42" s="35"/>
      <c r="H42" s="35"/>
      <c r="I42" s="35"/>
      <c r="J42" s="35"/>
      <c r="K42" s="18"/>
      <c r="L42" s="11"/>
      <c r="M42" s="11"/>
      <c r="N42" s="42"/>
      <c r="O42" s="43"/>
      <c r="P42" s="44"/>
      <c r="Q42" s="320"/>
      <c r="R42" s="317"/>
      <c r="S42" s="45"/>
      <c r="T42" s="46"/>
      <c r="U42" s="1"/>
    </row>
    <row r="43" spans="1:21" ht="12" customHeight="1" x14ac:dyDescent="0.2">
      <c r="A43" s="27"/>
      <c r="B43" s="1"/>
      <c r="C43" s="29" t="s">
        <v>93</v>
      </c>
      <c r="D43" s="29"/>
      <c r="E43" s="47"/>
      <c r="F43" s="47"/>
      <c r="G43" s="47"/>
      <c r="H43" s="47"/>
      <c r="I43" s="47"/>
      <c r="J43" s="29"/>
      <c r="K43" s="18"/>
      <c r="L43" s="11"/>
      <c r="M43" s="11"/>
      <c r="N43" s="42"/>
      <c r="O43" s="43"/>
      <c r="P43" s="44"/>
      <c r="Q43" s="321"/>
      <c r="R43" s="322"/>
      <c r="S43" s="43"/>
      <c r="T43" s="44"/>
      <c r="U43" s="1"/>
    </row>
    <row r="44" spans="1:21" ht="12" customHeight="1" x14ac:dyDescent="0.2">
      <c r="A44" s="48"/>
      <c r="B44" s="1"/>
      <c r="C44" s="29" t="s">
        <v>178</v>
      </c>
      <c r="D44" s="49"/>
      <c r="E44" s="49"/>
      <c r="F44" s="49"/>
      <c r="G44" s="49"/>
      <c r="H44" s="49"/>
      <c r="I44" s="49"/>
      <c r="J44" s="29"/>
      <c r="K44" s="18"/>
      <c r="L44" s="11"/>
      <c r="M44" s="11"/>
      <c r="N44" s="42"/>
      <c r="O44" s="43"/>
      <c r="P44" s="44"/>
      <c r="Q44" s="323"/>
      <c r="R44" s="324"/>
      <c r="S44" s="43"/>
      <c r="T44" s="44"/>
      <c r="U44" s="1"/>
    </row>
    <row r="45" spans="1:21" ht="12" customHeight="1" x14ac:dyDescent="0.2">
      <c r="A45" s="37"/>
      <c r="B45" s="38" t="s">
        <v>179</v>
      </c>
      <c r="C45" s="50"/>
      <c r="D45" s="51"/>
      <c r="E45" s="51"/>
      <c r="F45" s="51"/>
      <c r="G45" s="52"/>
      <c r="H45" s="52"/>
      <c r="I45" s="52"/>
      <c r="J45" s="38"/>
      <c r="K45" s="53"/>
      <c r="L45" s="53"/>
      <c r="M45" s="53"/>
      <c r="N45" s="54"/>
      <c r="O45" s="55"/>
      <c r="P45" s="56"/>
      <c r="Q45" s="307"/>
      <c r="R45" s="308"/>
      <c r="S45" s="55"/>
      <c r="T45" s="56"/>
      <c r="U45" s="1"/>
    </row>
    <row r="46" spans="1:21" ht="12" customHeight="1" x14ac:dyDescent="0.2">
      <c r="A46" s="27"/>
      <c r="B46" s="29" t="s">
        <v>113</v>
      </c>
      <c r="C46" s="29"/>
      <c r="D46" s="49"/>
      <c r="E46" s="49"/>
      <c r="F46" s="49"/>
      <c r="G46" s="47"/>
      <c r="H46" s="47"/>
      <c r="I46" s="47"/>
      <c r="J46" s="29"/>
      <c r="K46" s="1"/>
      <c r="L46" s="1"/>
      <c r="M46" s="1"/>
      <c r="N46" s="57"/>
      <c r="O46" s="325"/>
      <c r="P46" s="326"/>
      <c r="Q46" s="1"/>
      <c r="R46" s="1"/>
      <c r="S46" s="43"/>
      <c r="T46" s="44"/>
      <c r="U46" s="1"/>
    </row>
    <row r="47" spans="1:21" ht="12" customHeight="1" x14ac:dyDescent="0.2">
      <c r="A47" s="27"/>
      <c r="B47" s="1"/>
      <c r="C47" s="49" t="s">
        <v>97</v>
      </c>
      <c r="D47" s="49"/>
      <c r="E47" s="49"/>
      <c r="F47" s="47"/>
      <c r="G47" s="47"/>
      <c r="H47" s="47"/>
      <c r="I47" s="47"/>
      <c r="J47" s="29"/>
      <c r="K47" s="1"/>
      <c r="L47" s="1"/>
      <c r="M47" s="1"/>
      <c r="N47" s="57"/>
      <c r="O47" s="325"/>
      <c r="P47" s="326"/>
      <c r="Q47" s="1"/>
      <c r="R47" s="1"/>
      <c r="S47" s="43"/>
      <c r="T47" s="44"/>
      <c r="U47" s="1"/>
    </row>
    <row r="48" spans="1:21" ht="12" customHeight="1" x14ac:dyDescent="0.2">
      <c r="A48" s="27"/>
      <c r="B48" s="1"/>
      <c r="C48" s="49" t="s">
        <v>98</v>
      </c>
      <c r="D48" s="49"/>
      <c r="E48" s="49"/>
      <c r="F48" s="49"/>
      <c r="G48" s="47"/>
      <c r="H48" s="47"/>
      <c r="I48" s="47"/>
      <c r="J48" s="29"/>
      <c r="K48" s="1"/>
      <c r="L48" s="1"/>
      <c r="M48" s="1"/>
      <c r="N48" s="57"/>
      <c r="O48" s="325"/>
      <c r="P48" s="326"/>
      <c r="Q48" s="1"/>
      <c r="R48" s="1"/>
      <c r="S48" s="43"/>
      <c r="T48" s="44"/>
      <c r="U48" s="1"/>
    </row>
    <row r="49" spans="1:21" ht="12" customHeight="1" x14ac:dyDescent="0.2">
      <c r="A49" s="27"/>
      <c r="B49" s="1"/>
      <c r="C49" s="49" t="s">
        <v>99</v>
      </c>
      <c r="D49" s="49"/>
      <c r="E49" s="49"/>
      <c r="F49" s="49"/>
      <c r="G49" s="47"/>
      <c r="H49" s="47"/>
      <c r="I49" s="47"/>
      <c r="J49" s="29"/>
      <c r="K49" s="1"/>
      <c r="L49" s="1"/>
      <c r="M49" s="1"/>
      <c r="N49" s="57"/>
      <c r="O49" s="325"/>
      <c r="P49" s="326"/>
      <c r="Q49" s="1"/>
      <c r="R49" s="1"/>
      <c r="S49" s="43"/>
      <c r="T49" s="44"/>
      <c r="U49" s="1"/>
    </row>
    <row r="50" spans="1:21" ht="12" customHeight="1" x14ac:dyDescent="0.2">
      <c r="A50" s="27"/>
      <c r="B50" s="1"/>
      <c r="C50" s="49" t="s">
        <v>100</v>
      </c>
      <c r="D50" s="49"/>
      <c r="E50" s="49"/>
      <c r="F50" s="49"/>
      <c r="G50" s="47"/>
      <c r="H50" s="58"/>
      <c r="I50" s="47"/>
      <c r="J50" s="29"/>
      <c r="K50" s="1"/>
      <c r="L50" s="1"/>
      <c r="M50" s="1"/>
      <c r="N50" s="57"/>
      <c r="O50" s="325"/>
      <c r="P50" s="326"/>
      <c r="Q50" s="1"/>
      <c r="R50" s="1"/>
      <c r="S50" s="43"/>
      <c r="T50" s="44"/>
      <c r="U50" s="1"/>
    </row>
    <row r="51" spans="1:21" ht="12" customHeight="1" x14ac:dyDescent="0.2">
      <c r="A51" s="27"/>
      <c r="B51" s="29" t="s">
        <v>101</v>
      </c>
      <c r="C51" s="29"/>
      <c r="D51" s="49"/>
      <c r="E51" s="59"/>
      <c r="F51" s="59"/>
      <c r="G51" s="59"/>
      <c r="H51" s="59"/>
      <c r="I51" s="59"/>
      <c r="J51" s="35"/>
      <c r="K51" s="1"/>
      <c r="L51" s="1"/>
      <c r="M51" s="1"/>
      <c r="N51" s="57"/>
      <c r="O51" s="43"/>
      <c r="P51" s="44"/>
      <c r="Q51" s="1"/>
      <c r="R51" s="1"/>
      <c r="S51" s="325"/>
      <c r="T51" s="326"/>
      <c r="U51" s="1"/>
    </row>
    <row r="52" spans="1:21" ht="12" customHeight="1" x14ac:dyDescent="0.2">
      <c r="A52" s="27"/>
      <c r="B52" s="29" t="s">
        <v>114</v>
      </c>
      <c r="C52" s="29"/>
      <c r="D52" s="49"/>
      <c r="E52" s="60"/>
      <c r="F52" s="59"/>
      <c r="G52" s="59"/>
      <c r="H52" s="59"/>
      <c r="I52" s="59"/>
      <c r="J52" s="35"/>
      <c r="K52" s="4"/>
      <c r="L52" s="4"/>
      <c r="M52" s="4"/>
      <c r="N52" s="105"/>
      <c r="O52" s="43"/>
      <c r="P52" s="44"/>
      <c r="Q52" s="1"/>
      <c r="R52" s="1"/>
      <c r="S52" s="325"/>
      <c r="T52" s="326"/>
      <c r="U52" s="1"/>
    </row>
    <row r="53" spans="1:21" ht="12" customHeight="1" x14ac:dyDescent="0.2">
      <c r="A53" s="48"/>
      <c r="B53" s="61" t="s">
        <v>16</v>
      </c>
      <c r="C53" s="61"/>
      <c r="D53" s="62"/>
      <c r="E53" s="63"/>
      <c r="F53" s="63"/>
      <c r="G53" s="64"/>
      <c r="H53" s="64"/>
      <c r="I53" s="64"/>
      <c r="J53" s="65"/>
      <c r="K53" s="66"/>
      <c r="L53" s="66"/>
      <c r="M53" s="66"/>
      <c r="N53" s="67"/>
      <c r="O53" s="68"/>
      <c r="P53" s="69"/>
      <c r="Q53" s="66"/>
      <c r="R53" s="66"/>
      <c r="S53" s="68"/>
      <c r="T53" s="69"/>
      <c r="U53" s="1"/>
    </row>
    <row r="54" spans="1:21" ht="12" customHeight="1" x14ac:dyDescent="0.2">
      <c r="A54" s="70" t="s">
        <v>180</v>
      </c>
      <c r="B54" s="71"/>
      <c r="C54" s="72"/>
      <c r="D54" s="73"/>
      <c r="E54" s="74"/>
      <c r="F54" s="75"/>
      <c r="G54" s="75"/>
      <c r="H54" s="76"/>
      <c r="I54" s="75"/>
      <c r="J54" s="77"/>
      <c r="K54" s="78"/>
      <c r="L54" s="78"/>
      <c r="M54" s="78"/>
      <c r="N54" s="79"/>
      <c r="O54" s="45"/>
      <c r="P54" s="46"/>
      <c r="Q54" s="78"/>
      <c r="R54" s="78"/>
      <c r="S54" s="45"/>
      <c r="T54" s="46"/>
      <c r="U54" s="1"/>
    </row>
    <row r="55" spans="1:21" ht="12" customHeight="1" thickBot="1" x14ac:dyDescent="0.25">
      <c r="A55" s="80" t="s">
        <v>90</v>
      </c>
      <c r="B55" s="81"/>
      <c r="C55" s="82"/>
      <c r="D55" s="83"/>
      <c r="E55" s="84"/>
      <c r="F55" s="85"/>
      <c r="G55" s="85"/>
      <c r="H55" s="86"/>
      <c r="I55" s="85"/>
      <c r="J55" s="87"/>
      <c r="K55" s="81"/>
      <c r="L55" s="81"/>
      <c r="M55" s="81"/>
      <c r="N55" s="81"/>
      <c r="O55" s="88"/>
      <c r="P55" s="89"/>
      <c r="Q55" s="81"/>
      <c r="R55" s="81"/>
      <c r="S55" s="88"/>
      <c r="T55" s="89"/>
      <c r="U55" s="1"/>
    </row>
    <row r="56" spans="1:21" ht="12" customHeight="1" thickBot="1" x14ac:dyDescent="0.25">
      <c r="A56" s="90" t="s">
        <v>181</v>
      </c>
      <c r="B56" s="91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3"/>
      <c r="R56" s="93"/>
      <c r="S56" s="94"/>
      <c r="T56" s="95"/>
      <c r="U56" s="1"/>
    </row>
    <row r="57" spans="1:21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59">
    <mergeCell ref="S52:T52"/>
    <mergeCell ref="O46:P46"/>
    <mergeCell ref="O47:P47"/>
    <mergeCell ref="O48:P48"/>
    <mergeCell ref="O49:P49"/>
    <mergeCell ref="O50:P50"/>
    <mergeCell ref="S51:T51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BS</vt:lpstr>
      <vt:lpstr>PL</vt:lpstr>
      <vt:lpstr>NW</vt:lpstr>
      <vt:lpstr>CF</vt:lpstr>
      <vt:lpstr>BS (千円)</vt:lpstr>
      <vt:lpstr>PL (千円)</vt:lpstr>
      <vt:lpstr>NW (千円)</vt:lpstr>
      <vt:lpstr>CF (千円)</vt:lpstr>
      <vt:lpstr>BS (百万円)</vt:lpstr>
      <vt:lpstr>PL (百万円)</vt:lpstr>
      <vt:lpstr>NW (百万円)</vt:lpstr>
      <vt:lpstr>CF (百万円)</vt:lpstr>
      <vt:lpstr>PL及びNWM</vt:lpstr>
      <vt:lpstr>BS!Print_Area</vt:lpstr>
      <vt:lpstr>'BS (千円)'!Print_Area</vt:lpstr>
      <vt:lpstr>'BS (百万円)'!Print_Area</vt:lpstr>
      <vt:lpstr>CF!Print_Area</vt:lpstr>
      <vt:lpstr>'CF (千円)'!Print_Area</vt:lpstr>
      <vt:lpstr>'CF (百万円)'!Print_Area</vt:lpstr>
      <vt:lpstr>NW!Print_Area</vt:lpstr>
      <vt:lpstr>'NW (千円)'!Print_Area</vt:lpstr>
      <vt:lpstr>'NW (百万円)'!Print_Area</vt:lpstr>
      <vt:lpstr>PL!Print_Area</vt:lpstr>
      <vt:lpstr>'PL (千円)'!Print_Area</vt:lpstr>
      <vt:lpstr>'PL (百万円)'!Print_Area</vt:lpstr>
      <vt:lpstr>PL及びNWM!Print_Area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2024-09-03T01:49:57Z</cp:lastPrinted>
  <dcterms:created xsi:type="dcterms:W3CDTF">2014-03-27T08:10:30Z</dcterms:created>
  <dcterms:modified xsi:type="dcterms:W3CDTF">2024-11-15T03:37:18Z</dcterms:modified>
  <cp:category/>
  <cp:contentStatus/>
</cp:coreProperties>
</file>